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8" i="1"/>
  <c r="C1076" s="1"/>
  <c r="K1065"/>
  <c r="G1075" s="1"/>
  <c r="H1065"/>
  <c r="F1075" s="1"/>
  <c r="E1065"/>
  <c r="E1075" s="1"/>
  <c r="C1065"/>
  <c r="C1075" s="1"/>
  <c r="K1061"/>
  <c r="G1074" s="1"/>
  <c r="H1061"/>
  <c r="F1074" s="1"/>
  <c r="E1061"/>
  <c r="E1074" s="1"/>
  <c r="C1061"/>
  <c r="C1074" s="1"/>
  <c r="K1058"/>
  <c r="G1073" s="1"/>
  <c r="H1058"/>
  <c r="F1073" s="1"/>
  <c r="E1058"/>
  <c r="E1073" s="1"/>
  <c r="C1058"/>
  <c r="C1073" s="1"/>
  <c r="K1055"/>
  <c r="G1072" s="1"/>
  <c r="H1055"/>
  <c r="F1072" s="1"/>
  <c r="E1055"/>
  <c r="E1072" s="1"/>
  <c r="C1055"/>
  <c r="C1072" s="1"/>
  <c r="C1052"/>
  <c r="C1071" s="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K1068" s="1"/>
  <c r="G1076" s="1"/>
  <c r="I8"/>
  <c r="H8"/>
  <c r="G8"/>
  <c r="H1068" s="1"/>
  <c r="F1076" s="1"/>
  <c r="F8"/>
  <c r="E1068" s="1"/>
  <c r="E1076" s="1"/>
  <c r="J7"/>
  <c r="I7"/>
  <c r="H7"/>
  <c r="G7"/>
  <c r="F7"/>
  <c r="J6"/>
  <c r="I6"/>
  <c r="H6"/>
  <c r="G6"/>
  <c r="F6"/>
  <c r="J5"/>
  <c r="K1052" s="1"/>
  <c r="G1071" s="1"/>
  <c r="I5"/>
  <c r="H5"/>
  <c r="G5"/>
  <c r="H1052" s="1"/>
  <c r="F1071" s="1"/>
  <c r="F5"/>
  <c r="E1052" s="1"/>
  <c r="E1071" s="1"/>
  <c r="E1077" l="1"/>
  <c r="E1078"/>
</calcChain>
</file>

<file path=xl/sharedStrings.xml><?xml version="1.0" encoding="utf-8"?>
<sst xmlns="http://schemas.openxmlformats.org/spreadsheetml/2006/main" count="254" uniqueCount="141">
  <si>
    <t>MECANISMOS DE PROGRESIÓN TUMORAL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</si>
  <si>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</si>
  <si>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</si>
  <si>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</si>
  <si>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</si>
  <si>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</si>
  <si>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</si>
  <si>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</si>
  <si>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</si>
  <si>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</si>
  <si>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</si>
  <si>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</si>
  <si>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</si>
  <si>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</si>
  <si>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</si>
  <si>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</si>
  <si>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</si>
  <si>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</si>
  <si>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</si>
  <si>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</si>
  <si>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Mota, Alba; S Oltra, Sara; Moreno-Bueno, Gema</t>
  </si>
  <si>
    <t>Insight updating of the molecular hallmarks in ovarian carcinoma.</t>
  </si>
  <si>
    <t>EJC supplements : EJC : official journal of EORTC, European Organization for Research and Treatment of Cancer ... [et al.]</t>
  </si>
  <si>
    <t>Article</t>
  </si>
  <si>
    <t>Departamento de Bioquimica, Universidad Autonoma de Madrid (UAM), Instituto de Investigaciones Biomedicas 'Alberto Sols' (CSIC-UAM), IdiPaz, MD Anderson International Foundation Madrid, Spain.; Centro de Investigacion Biomedica en Red de Cancer (CIBERONC), Spain.</t>
  </si>
  <si>
    <t>no tiene</t>
  </si>
  <si>
    <t>1359-6349</t>
  </si>
  <si>
    <t>2020 Aug</t>
  </si>
  <si>
    <t>16-26</t>
  </si>
  <si>
    <t>Abreu, M; Cabezas-Sainz, P; Pereira-Veiga, T; Falo, C; Abalo, A; Morilla, I; Curiel, T; Cueva, J; Rodriguez, C; Varela-Pose, V; Lago-Leston, R; Mondelo, P; Palacios, P; Moreno-Bueno, G; Cano, A; Garcia-Caballero, T; Pujana, MA; Sanchez-Pinon, L; Costa, C; Lopez, R; Muinelo-Romay, L</t>
  </si>
  <si>
    <t>Looking for a Better Characterization of Triple-Negative Breast Cancer by Means of Circulating Tumor Cells</t>
  </si>
  <si>
    <t>JOURNAL OF CLINICAL MEDICINE</t>
  </si>
  <si>
    <t>[Abreu, Manuel; Abalo, Alicia; Lago-Leston, Ramon; Mondelo, Patricia; Lopez, Rafael; Muinelo-Romay, Laura] Hlth Res Inst Santiago IDIS, Translat Med Oncol Oncomet, Liquid Biopsy Anal Unit, Santiago De Compostela 15706, Spain; [Cabezas-Sainz, Pablo; Sanchez-Pinon, Laura] Univ Santiago de Compostela, Dept Zool Genet &amp; Phys Anthropol, Campus Lugo, Lugo 27002, Spain; [Pereira-Veiga, Thais; Costa, Clotilde; Lopez, Rafael] Complejo Hospitalario Santiago De Compostela, Hlth Res Inst Santiago IDIS, Oncomet, Roche CHUS Joint Unit, Trav Choupana S-N, Santiago De Compostela 15706, Spain; [Falo, Catalina; Morilla, Idoia] Univ Barcelona, Hosp Inst Invest Biomed Bellvitge IDIBELL, ICO, Dept Med Oncol,Breast Canc Unit, E-08007 Barcelona, Spain; [Curiel, Teresa; Cueva, Juan; Rodriguez, Carmela; Varela-Pose, Vanesa; Palacios, Patricia; Lopez, Rafael] Complexo Hosp Univ Santiago De Compostela SERGAS, Hlth Res Inst Santiago De Compostela IDIS, Translat Med Oncol Oncomet, Santiago De Compostela 15706, Spain; [Cueva, Juan; Moreno-Bueno, Gema; Cano, Amparo; Costa, Clotilde; Lopez, Rafael; Muinelo-Romay, Laura] Ctr Invest Biomed Red Canc CIBERONC, Monforte Lemos 3-5, Madrid 28029, Spain; [Moreno-Bueno, Gema] Fdn MD Anderson Int, C Gomez Hemans 2, Madrid 28033, Spain; [Moreno-Bueno, Gema; Cano, Amparo] UAM, CSIC, Inst Invest Biomed Alberto Sols, Dept Bioquim,IdiPaz, Arzobispo Morcillo 4, Madrid 28029, Spain; [Garcia-Caballero, Tomas] Univ Santiago, Complejo Hosp Univ Santiago, Fac Med, Dept Ciencias Morfol,Serv Anat Patol, Santiago De Compostela 15706, Spain; [Angel Pujana, Miquel] Bellvitge Inst Biomed Res IDIBELL, Catalan Inst Oncol ICO, ProCURE, Barcelona 08908, Spain</t>
  </si>
  <si>
    <t>Muinelo-Romay, L (corresponding author), Hlth Res Inst Santiago IDIS, Translat Med Oncol Oncomet, Liquid Biopsy Anal Unit, Santiago De Compostela 15706, Spain.; Muinelo-Romay, L (corresponding author), Ctr Invest Biomed Red Canc CIBERONC, Monforte Lemos 3-5, Madrid 28029, Spain.</t>
  </si>
  <si>
    <t>2077-0383</t>
  </si>
  <si>
    <t>FEB</t>
  </si>
  <si>
    <t>Casas-Arozamena, C; Diaz, E; Moiola, CP; Alonso-Alconada, L; Ferreiros, A; Abalo, A; Gil, CL; Oltra, SS; de Santiago, J; Cabrera, S; Sampayo, V; Bouso, M; Arias, E; Cueva, J; Colas, E; Vilar, A; Gil-Moreno, A; Abal, M; Moreno-Bueno, G; Muinelo-Romay, L</t>
  </si>
  <si>
    <t>Genomic Profiling of Uterine Aspirates and cfDNA as an Integrative Liquid Biopsy Strategy in Endometrial Cancer</t>
  </si>
  <si>
    <t>[Casas-Arozamena, Carlos; Abalo, Alicia; Cueva, Juan; Abal, Miguel; Muinelo-Romay, Laura] Univ Hosp Santiago De Compostela SERGAS, Hlth Res Inst Santiago De Compostela IDIS, Translat Med Oncol Grp Oncomet, Trav Choupana S-N, Santiago De Compostela 15706, Spain; [Diaz, Eva; Oltra, Sara S.; Moreno-Bueno, Gema] Fdn MD Anderson Int, C Gomez Hemans 2, Madrid 28033, Spain; [Pablo Moiola, Cristian; Lopez Gil, Carlos; Cabrera, Silvia; Colas, Eva; Gil-Moreno, Antonio] Univ Autonoma Barcelona, Vall dHebron Res Inst VHIR, Biomed Res Grp Gynecol, 119-129 Pg Vall dHebron, Barcelona 08035, Spain; [Alonso-Alconada, Lorena; Ferreiros, Alba; Abal, Miguel] Nasasbiotech SL, Canton Grande 3, La Coruna 15003, Spain; [de Santiago, Javier] MD Anderson Canc Ctr, Dept Gynecol, Madrid 28029, Spain; [Sampayo, Victoria; Arias, Efigenia; Vilar, Ana] Univ Hosp Santiago De Compostela SERGAS, Dept Gynecol, Trav Choupana S-N, Santiago De Compostela 15706, Spain; [Bouso, Marta] Univ Hosp Santiago De Compostela SERGAS, Dept Pathol, Trav Choupana S-N, Santiago De Compostela 15706, Spain; [Colas, Eva; Gil-Moreno, Antonio; Abal, Miguel; Moreno-Bueno, Gema; Muinelo-Romay, Laura] Ctr Invest Biomed Red Canc CIBERONC, Monforte Lemos 3-5, Madrid 28029, Spain; [Moreno-Bueno, Gema] Auton Univ Madrid UAM, Biomed Res Inst Alberto Sols CSIC UAM, Dept Biochem, IdiPaz, Arzobispo Morcillo 4, Madrid 28029, Spain</t>
  </si>
  <si>
    <t>Muinelo-Romay, L (corresponding author), Univ Hosp Santiago De Compostela SERGAS, Hlth Res Inst Santiago De Compostela IDIS, Translat Med Oncol Grp Oncomet, Trav Choupana S-N, Santiago De Compostela 15706, Spain.; Muinelo-Romay, L (corresponding author), Ctr Invest Biomed Red Canc CIBERONC, Monforte Lemos 3-5, Madrid 28029, Spain.</t>
  </si>
  <si>
    <t>Portillo, F; Vazquez, J; Pajares, MA</t>
  </si>
  <si>
    <t>Protein-protein interactions involving enzymes of the mammalian methionine and homocysteine metabolism</t>
  </si>
  <si>
    <t>BIOCHIMIE</t>
  </si>
  <si>
    <t>Review</t>
  </si>
  <si>
    <t>[Portillo, Francisco] UAM, CSIC, Inst Invest Biomed Alberto Sols, Arturo Duperier 4, Madrid 28029, Spain; [Portillo, Francisco; Pajares, Maria A.] Inst Invest Sanitaria Paz IdiPAZ, Paseo Castellana 261, Madrid 28046, Spain; [Portillo, Francisco] Univ Autonoma Madrid, Fac Med, Dept Bioquim, Arzobispo Morcillo 4, Madrid 28029, Spain; [Portillo, Francisco] Inst Salud Carlos III, Ctr Invest Biomed Red Canc CIBERONC, Madrid, Spain; [Vazquez, Jesus] Ctr Nacl Invest Cardiovasc CNIC, Lab Cardiovasc Prote, Melchor Fernandez de Almagro 3, Madrid 28029, Spain; [Vazquez, Jesus] CIBER Enfermedades Cardiovasc CIBERCV, Madrid, Spain; [Pajares, Maria A.] Ctr Invest Biol Margarita Sala CSIC, Dept Biol Estructural &amp; Quim, Ramiro de Maeztu 9, Madrid 28040, Spain</t>
  </si>
  <si>
    <t>Pajares, MA (corresponding author), Ctr Invest Biol Margarita Salas CSIC, Ramiro de Maeztu 9, Madrid 28040, Spain.</t>
  </si>
  <si>
    <t>0300-9084</t>
  </si>
  <si>
    <t>JUN</t>
  </si>
  <si>
    <t>Rosendo-Chalma, P; Antonio-Vejar, V; Bigoni-Ordonez, GD; Patino-Morales, CC; Cano-Garcia, A; Garcia-Carranca, A</t>
  </si>
  <si>
    <t>CDH1 and SNAI1 are regulated by E7 from human papillomavirus types 16 and 18</t>
  </si>
  <si>
    <t>INTERNATIONAL JOURNAL OF ONCOLOGY</t>
  </si>
  <si>
    <t>[Rosendo-Chalma, Pedro] Univ Nacl Autonoma Mexico, Inst Invest Biomed IIB, Programa Doctorado Ciencias Biomed, Mexico City 10450, DF, Mexico; [Rosendo-Chalma, Pedro; Antonio-Vejar, Veronica; Bigoni-Ordonez, Gabriele Davide; Patino-Morales, Carlos Cesar; Garcia-Carranca, Alejandro] Univ Nacl Autonoma Mexico IIB UNAM, Inst Invest Biomed, Unidad Invest Biomed Canc, Lab Virus &amp; Canc, Mexico City 14080, DF, Mexico; [Rosendo-Chalma, Pedro; Antonio-Vejar, Veronica; Bigoni-Ordonez, Gabriele Davide; Patino-Morales, Carlos Cesar; Garcia-Carranca, Alejandro] Inst Nacl Cancerol Secretaria Salud INCan SSA, Div Invest Basica, Mexico City 14080, DF, Mexico; [Antonio-Vejar, Veronica] Univ Autonoma Guerrero UAGro, Unidad Acad Ciencias Quimico Biol UACQB, Lab Biomed Mol, Chilpancingo 39090, Guerrero, Mexico; [Cano-Garcia, Amparo] Univ Autonoma Madrid UAM, Hosp Univ La Paz IdiPAZ, Inst Invest Sanitaria, Inst Invest Biomed Alberto Sols CSIC UAM,Dept Bio, Madrid, Spain; [Cano-Garcia, Amparo] Ctr Invest Biomed Red Canc CIBERONC, Madrid 28029, Spain</t>
  </si>
  <si>
    <t>Garcia-Carranca, A (corresponding author), Minist Hlth, Natl Canc Inst, Biomed Res Unit Canc, Virus &amp; Canc Lab, 22 San Fernando Ave,Sect 16, Mexico City 14080, DF, Mexico.</t>
  </si>
  <si>
    <t>1019-6439</t>
  </si>
  <si>
    <t>JUL</t>
  </si>
  <si>
    <t>Aguado, T; Garcia, M; Garcia, A; Ferrer-Mayorga, G; Martinez-Santamaria, L; del Rio, M; Botella, LM; Sanchez-Puelles, JM</t>
  </si>
  <si>
    <t>Raloxifene andn-Acetylcysteine Ameliorate TGF-Signalling in Fibroblasts from Patients with Recessive Dominant Epidermolysis Bullosa</t>
  </si>
  <si>
    <t>CELLS</t>
  </si>
  <si>
    <t>[Aguado, Tania; Botella, Luisa-Maria; Sanchez-Puelles, Jose-Maria] U 707 CIBERER, Dept Mol Biomed, Ctr Invest Biol, CSIC, Madrid 28040, Spain; [Garcia, Marta; Garcia, Adela; Martinez-Santamaria, Lucia; del Rio, Marcela] Univ Carlos III, Dept Biomed Engn, Madrid 28911, Spain; [Garcia, Marta; Garcia, Adela; Martinez-Santamaria, Lucia; del Rio, Marcela] Spanish Network Res Grp Rare Dis CIBERER U714, Madrid 28911, Spain; [Garcia, Marta; Garcia, Adela; Martinez-Santamaria, Lucia; del Rio, Marcela] Jimenez Diaz Fdn, Fdn Inst Hlth Res, Madrid 28040, Spain; [Ferrer-Mayorga, Gemma] Univ Autonoma Madrid, Dept Canc Biol, Inst Invest Biomed Alberto Sols, CSIC, Madrid 28029, Spain</t>
  </si>
  <si>
    <t>Botella, LM; Sanchez-Puelles, JM (corresponding author), U 707 CIBERER, Dept Mol Biomed, Ctr Invest Biol, CSIC, Madrid 28040, Spain.</t>
  </si>
  <si>
    <t>2073-4409</t>
  </si>
  <si>
    <t>SEP</t>
  </si>
  <si>
    <t>Abreu, M; Cabezas-Sainz, P; Alonso-Alconada, L; Ferreiros, A; Mondelo-Macia, P; Lago-Leston, RM; Abalo, A; Diaz, E; Palacios-Zambrano, S; Rojo-Sebastian, A; Lopez-Lopez, R; Sanchez, L; Moreno-Bueno, G; Muinelo-Romay, L</t>
  </si>
  <si>
    <t>Circulating Tumor Cells Characterization Revealed TIMP1 as a Potential Therapeutic Target in Ovarian Cancer</t>
  </si>
  <si>
    <t>[Abreu, Manuel; Mondelo-Macia, Patricia; Manuel Lago-Leston, Ramon; Abalo, Alicia; Muinelo-Romay, Laura] Hlth Res Inst Santiago IDIS, Translat Med Oncol Oncomet, Liquid Biopsy Anal Unit, Santiago De Compostela 15706, Spain; [Cabezas-Sainz, Pablo; Sanchez, Laura] Univ Santiago Compostela, Dept Genet, Campus Lugo, Lugo 27002, Spain; [Alonso-Alconada, Lorena; Ferreiros, Alba] Nasasbiotech SL, Canton Grande 3, La Coruna 15003, Spain; [Diaz, Eva; Rojo-Sebastian, Alejandro; Moreno-Bueno, Gema] Fdn MD Anderson Internac, C Gomez Hemans 2, Madrid 28033, Spain; [Palacios-Zambrano, Sara] MD Anderson Canc Ctr, C Arturo Soria 270, Madrid 28029, Spain; [Lopez-Lopez, Rafael] Complexo Hosp Univ Santiago De Compostela SERGAS, Hlth Res Inst Santiago De Compostela IDIS, Translat Med Oncol Oncomet, Santiago De Compostela 15706, Spain; [Lopez-Lopez, Rafael; Moreno-Bueno, Gema] Ctr Invest Biomed Red Canc CIBERONC, Monforte Lemos 3-5, Madrid 28029, Spain; [Moreno-Bueno, Gema; Muinelo-Romay, Laura] UAM, Dept Bioquim, Inst Invest Biomed Alberto Sols, CSIC,IdiPaz, Arzobispo Morcillo 4, Madrid 28029, Spain</t>
  </si>
  <si>
    <t>Muinelo-Romay, L (corresponding author), Hlth Res Inst Santiago IDIS, Translat Med Oncol Oncomet, Liquid Biopsy Anal Unit, Santiago De Compostela 15706, Spain.; Moreno-Bueno, G (corresponding author), Fdn MD Anderson Internac, C Gomez Hemans 2, Madrid 28033, Spain.; Moreno-Bueno, G (corresponding author), Ctr Invest Biomed Red Canc CIBERONC, Monforte Lemos 3-5, Madrid 28029, Spain.; Moreno-Bueno, G; Muinelo-Romay, L (corresponding author), UAM, Dept Bioquim, Inst Invest Biomed Alberto Sols, CSIC,IdiPaz, Arzobispo Morcillo 4, Madrid 28029, Spain.</t>
  </si>
  <si>
    <t>MAY</t>
  </si>
  <si>
    <t>Gonzalez-Sancho, JM; Larriba, MJ; Munoz, A</t>
  </si>
  <si>
    <t>Wnt and Vitamin D at the Crossroads in Solid Cancer</t>
  </si>
  <si>
    <t>CANCERS</t>
  </si>
  <si>
    <t>[Gonzalez-Sancho, Jose Manuel; Larriba, Maria Jesus; Munoz, Alberto] Univ Autonoma Madrid, Consejo Super Invest Cient, Inst Invest Biomed Alberto Sols, Madrid 28029, Spain; [Gonzalez-Sancho, Jose Manuel] Univ Autonoma Madrid, Fac Med, Dept Bioquim, Madrid 28029, Spain; [Gonzalez-Sancho, Jose Manuel; Larriba, Maria Jesus; Munoz, Alberto] Ctr Invest Biomed Red Canc CIBERONC, Madrid 28029, Spain; [Larriba, Maria Jesus; Munoz, Alberto] Univ Autonoma Madrid, Inst Invest Sanitaria, Hosp Univ La Paz IdiPAZ, Hosp Univ La Paz, Madrid 28029, Spain</t>
  </si>
  <si>
    <t>Munoz, A (corresponding author), Univ Autonoma Madrid, Consejo Super Invest Cient, Inst Invest Biomed Alberto Sols, Madrid 28029, Spain.; Munoz, A (corresponding author), Ctr Invest Biomed Red Canc CIBERONC, Madrid 28029, Spain.; Munoz, A (corresponding author), Univ Autonoma Madrid, Inst Invest Sanitaria, Hosp Univ La Paz IdiPAZ, Hosp Univ La Paz, Madrid 28029, Spain.</t>
  </si>
  <si>
    <t>2072-6694</t>
  </si>
  <si>
    <t>NOV</t>
  </si>
  <si>
    <t>Fernandez-Barral, A; Bustamante-Madrid, P; Ferrer-Mayorga, G; Barbachano, A; Larriba, MJ; Munoz, A</t>
  </si>
  <si>
    <t>Vitamin D Effects on Cell Differentiation and Stemness in Cancer</t>
  </si>
  <si>
    <t>[Munoz, Alberto] Univ Autonoma Madrid, Inst Invest Hosp Univ La Paz, CSIC, Inst Invest Biomed Alberto Sols, Arturo Duperier 4, Madrid 28029, Spain; CIBERONC, Arturo Duperier 4, Madrid 28029, Spain</t>
  </si>
  <si>
    <t>Munoz, A (corresponding author), Univ Autonoma Madrid, Inst Invest Hosp Univ La Paz, CSIC, Inst Invest Biomed Alberto Sols, Arturo Duperier 4, Madrid 28029, Spain.</t>
  </si>
  <si>
    <t>Costales-Carrera, A; Fernandez-Barral, A; Bustamante-Madrid, P; Dominguez, O; Guerra-Pastrian, L; Cantero, R; del Peso, L; Burgos, A; Barbachano, A; Munoz, A</t>
  </si>
  <si>
    <t>Comparative Study of Organoids from Patient-Derived Normal and Tumor Colon and Rectal Tissue</t>
  </si>
  <si>
    <t>[Costales-Carrera, Alba; Fernandez-Barral, Asuncion; Bustamante-Madrid, Pilar; del Peso, Luis; Barbachano, Antonio; Munoz, Alberto] Univ Autonoma Madrid UAM, Inst Invest Biomed Alberto Sols, Dept Biol Canc, CSIC, Madrid 28029, Spain; [Costales-Carrera, Alba; Fernandez-Barral, Asuncion; Bustamante-Madrid, Pilar; Guerra-Pastrian, Laura; Cantero, Ramon; Barbachano, Antonio; Munoz, Alberto] Inst Invest Hosp Univ La Paz IdiPAZ, Madrid 28029, Spain; [Costales-Carrera, Alba; Fernandez-Barral, Asuncion; Bustamante-Madrid, Pilar; Barbachano, Antonio; Munoz, Alberto] Ctr Invest Biomed Red Canc CIBERONC, Madrid 28029, Spain; [Dominguez, Orlando] Ctr Nacl Invest Oncol CNIO, Unidad Genom, Madrid 28029, Spain; [Guerra-Pastrian, Laura] Hosp Univ La Paz, Dept Patol, Madrid 28029, Spain; [Cantero, Ramon] Hosp Univ La Paz, Dept Cirugia, Unidad Colorrectal, Madrid 28029, Spain; [del Peso, Luis] Ctr Invest Biomed Red Enfermedades Respiratorias, Madrid 28029, Spain; [Burgos, Aurora] Hosp Univ La Paz, Dept Digest, Unidad Endoscopia, Madrid 28029, Spain</t>
  </si>
  <si>
    <t>Munoz, A (corresponding author), Univ Autonoma Madrid UAM, Inst Invest Biomed Alberto Sols, Dept Biol Canc, CSIC, Madrid 28029, Spain.; Munoz, A (corresponding author), Inst Invest Hosp Univ La Paz IdiPAZ, Madrid 28029, Spain.; Munoz, A (corresponding author), Ctr Invest Biomed Red Canc CIBERONC, Madrid 28029, Spain.</t>
  </si>
  <si>
    <t>AUG</t>
  </si>
  <si>
    <t>Bobinski, M; Okla, K; Luszczki, J; Bednarek, W; Wawruszak, A; Moreno-Bueno, G; Dmoszynska-Graniczka, M; Tarkowski, R; Kotarski, J</t>
  </si>
  <si>
    <t>Isobolographic Analysis Demonstrates the Additive and Synergistic Effects of Gemcitabine Combined with Fucoidan in Uterine Sarcomas and Carcinosarcoma Cells</t>
  </si>
  <si>
    <t>[Bobinski, Marcin; Okla, Karolina; Bednarek, Wieslawa; Tarkowski, Rafal; Kotarski, Jan] Med Univ Lublin, Chair &amp; Dept Gynaecol Oncol &amp; Gynaecol 1, PL-20081 Lublin, Poland; [Luszczki, Jarogniew] Med Univ Lublin, Chair &amp; Dept Pathophisiol 1, PL-20081 Lublin, Poland; [Wawruszak, Anna; Dmoszynska-Graniczka, Magdalena] Med Univ Lublin, Chair &amp; Dept Biochem &amp; Mol Biol, PL-20081 Lublin, Poland; [Moreno-Bueno, Gema] MD Anderson Canc Ctr Madrid, Lab Invest Traslac, Calle Arturo Soria, Madrid 27028033, Spain</t>
  </si>
  <si>
    <t>Bobinski, M (corresponding author), Med Univ Lublin, Chair &amp; Dept Gynaecol Oncol &amp; Gynaecol 1, PL-20081 Lublin, Poland.</t>
  </si>
  <si>
    <t>JAN</t>
  </si>
  <si>
    <t>Martinez-Lage, M; Torres-Ruiz, R; Puig-Serra, P; Moreno-Gaona, P; Martin, MC; Moya, FJ; Quintana-Bustamante, O; Garcia-Silva, S; Carcaboso, AM; Petazzi, P; Bueno, C; Mora, J; Peinado, H; Segovia, JC; Menendez, P; Rodriguez-Perales, S</t>
  </si>
  <si>
    <t>In vivo CRISPR/Cas9 targeting of fusion oncogenes for selective elimination of cancer cells</t>
  </si>
  <si>
    <t>NATURE COMMUNICATIONS</t>
  </si>
  <si>
    <t>[Martinez-Lage, M.; Torres-Ruiz, R.; Puig-Serra, P.; Moreno-Gaona, P.; Martin, M. C.; Moya, F. J.; Rodriguez-Perales, S.] Ctr Nacl Invest Oncol CNIO, Human Canc Genet Program, Mol Cytogenet &amp; Genome Editing Unit, Madrid 28029, Spain; [Torres-Ruiz, R.; Petazzi, P.; Bueno, C.; Menendez, P.] Univ Barcelona, Sch Med, Josep Carreras Leukemia Res Inst, Barcelona 08036, Spain; [Torres-Ruiz, R.; Petazzi, P.; Bueno, C.; Menendez, P.] Univ Barcelona, Sch Med, Dept Biomed, Barcelona 08036, Spain; [Quintana-Bustamante, O.; Segovia, J. C.] Ctr Invest Biomed Red Enfermedades Raras CIBERER, Ctr Invest Energet Medioambientales &amp; Tecnol CIEM, Hematopoiet Innovat Therapies Div, Differentiat &amp; Cytometry Unit, Madrid 28040, Spain; [Quintana-Bustamante, O.; Segovia, J. C.] UAM, Adv Therapies Mixed Unit, Inst Invest Sanit Fdn Jimenez Diaz IIS FJD, Madrid 28040, Spain; [Garcia-Silva, S.; Peinado, H.] Spanish Natl Canc Res Ctr, Mol Oncol Program, Microenvironm &amp; Metastasis Grp, Madrid 28029, Spain; [Carcaboso, A. M.; Mora, J.] Inst Recerca St Joan de Deu, Barcelona, Spain; [Carcaboso, A. M.; Mora, J.] Hosp St Joan de Deu, Dept Pediat Hematol &amp; Oncol, Barcelona 08950, Spain; [Menendez, P.] Passeig Lluis Companys, Inst Catalana Recerca &amp; Estudis Avancats ICREA, Barcelona 08010, Spain; [Menendez, P.] ISCIII, Ctr Invest Biomed Red Canc CIBER ONC, Barcelona, Spain</t>
  </si>
  <si>
    <t>Torres-Ruiz, R; Rodriguez-Perales, S (corresponding author), Ctr Nacl Invest Oncol CNIO, Human Canc Genet Program, Mol Cytogenet &amp; Genome Editing Unit, Madrid 28029, Spain.; Torres-Ruiz, R (corresponding author), Univ Barcelona, Sch Med, Josep Carreras Leukemia Res Inst, Barcelona 08036, Spain.; Torres-Ruiz, R (corresponding author), Univ Barcelona, Sch Med, Dept Biomed, Barcelona 08036, Spain.</t>
  </si>
  <si>
    <t>2041-1723</t>
  </si>
  <si>
    <t>Grilli, G; Hermida-Prado, F; Alvarez-Fernandez, M; Allonca, E; Alvarez-Gonzalez, M; Astudillo, A; Moreno-Bueno, G; Cano, A; Garcia-Pedrero, JM; Rodrigo, JP</t>
  </si>
  <si>
    <t>Impact of notch signaling on the prognosis of patients with head and neck squamous cell carcinoma</t>
  </si>
  <si>
    <t>ORAL ONCOLOGY</t>
  </si>
  <si>
    <t>[Grilli, Gianluigi] Osped Riuniti Foggia, Dept Otolaryngol, Foggia, Italy; [Grilli, Gianluigi] Univ Foggia, Foggia, Italy; [Hermida-Prado, Francisco; Alvarez-Fernandez, Monica; Allonca, Eva; Alvarez-Gonzalez, Miguel; Garcia-Pedrero, Juana M.; Rodrigo, Juan P.] Hosp Univ Cent Asturias, Inst Invest Sanitaria Principado Asturias, Dept Otolaryngol, Oviedo, Spain; [Hermida-Prado, Francisco; Alvarez-Fernandez, Monica; Allonca, Eva; Alvarez-Gonzalez, Miguel; Astudillo, Aurora; Garcia-Pedrero, Juana M.; Rodrigo, Juan P.] Univ Oviedo, Inst Univ Oncol Principado Asturias, Oviedo, Spain; [Hermida-Prado, Francisco; Allonca, Eva; Moreno-Bueno, Gema; Cano, Amparo; Garcia-Pedrero, Juana M.; Rodrigo, Juan P.] Inst Salud Carlos III, Ctr Invest Biomed Red Canc CIBERONC, Madrid, Spain; [Astudillo, Aurora] Hosp Univ Cent Asturias, Dept Patol, ISPA, Oviedo, Spain; [Moreno-Bueno, Gema; Cano, Amparo] Univ Autonoma Madrid UAM, Inst Invest Biomed Alberto Sols CSIC UAM, Dept Bioquim, IdiPAZ, Madrid, Spain; [Moreno-Bueno, Gema] Fdn MD Anderson Int Madrid, Madrid, Spain</t>
  </si>
  <si>
    <t>Garcia-Pedrero, JM; Rodrigo, JP (corresponding author), Hosp Univ Cent Asturias, Lab ORL, Edificio FINBA, Oviedo 33011, Spain.</t>
  </si>
  <si>
    <t>1368-8375</t>
  </si>
  <si>
    <t>Yang, J; Antin, P; Berx, G; Blanpain, C; Brabletz, T; Bronner, M; Campbell, K; Cano, A; Casanova, J; Christofori, G; Dedhar, S; Derynck, R; Ford, HL; Fuxe, J; de Herreros, AG; Goodall, GJ; Hadjantonakis, AK; Huang, RJY; Kalcheim, C; Kalluri, R; Kang, YB; Khew-Goodall, Y; Levine, H; Liu, JS; Longmore, GD; Mani, SA; Massague, J; Mayor, R; McClay, D; Mostov, KE; Newgreen, DF; Nieto, MA; Puisieux, A; Runyan, R; Savagner, P; Stanger, B; Stemmler, MP; Takahashi, Y; Takeichi, M; Theveneau, E; Thiery, JP; Thompson, EW; Weinberg, RA; Williams, ED; Xing, JH; Zhou, BHP; Sheng, GJ</t>
  </si>
  <si>
    <t>Guidelines and definitions for research on epithelial-mesenchymal transition</t>
  </si>
  <si>
    <t>NATURE REVIEWS MOLECULAR CELL BIOLOGY</t>
  </si>
  <si>
    <t>[Yang, Jing] Univ Calif San Diego, Moores Canc Ctr, Dept Pharmacol, La Jolla, CA 92093 USA; [Yang, Jing] Univ Calif San Diego, Moores Canc Ctr, Dept Pediat, La Jolla, CA 92093 USA; [Antin, Parker] Univ Arizona, Dept Cellular &amp; Mol Med, Tucson, AZ USA; [Berx, Geert] Univ Ghent, Mol &amp; Cellular Oncol Lab, Dept Biomed Mol Biol, Canc Res Inst Ghent CRIG,VIB Ctr Inflammat Res, Ghent, Belgium; [Blanpain, Cedric] Univ Libre Bruxelles, Lab Stem Cells &amp; Canc, Brussels, Belgium; [Brabletz, Thomas; Stemmler, Marc P.] Friedrich Alexander Univ Erlangen Nurnberg, Dept Expt Med 1, Nikolaus Fiebiger Ctr Mol Med, Erlangen, Germany; [Bronner, Marianne] CALTECH, Div Biol &amp; Biol Engn, Pasadena, CA 91125 USA; [Campbell, Kyra] Univ Sheffield, Dept Biomed Sci, Sheffield, S Yorkshire, England; [Campbell, Kyra] Univ Sheffield, Bateson Ctr, Sheffield, S Yorkshire, England; [Cano, Amparo] UAM, Dept Bioquim, Inst Invest Biomed Alberto Sols, CSIC,IdiPAZ, Madrid, Spain; [Cano, Amparo] Ctr Invest Biomed Red Canc CIBERONC, Madrid, Spain; [Casanova, Jordi] Inst Biol Mol Barcelona IBMB CSIC, IRB, Barcelona Inst Sci &amp; Technol, Barcelona, Spain; [Christofori, Gerhard] Univ Basel, Dept Biomed, Basel, Switzerland; [Dedhar, Shoukat] Univ British Columbia, Dept Biochem &amp; Mol Biol, Vancouver, BC, Canada; [Dedhar, Shoukat] British Columbia Canc Res Ctr, Vancouver, BC, Canada; [Derynck, Rik] Univ Calif San Francisco, Dept Cell &amp; Tissue Biol, San Francisco, CA 94143 USA; [Derynck, Rik] Univ Calif San Francisco, Dept Anat, San Francisco, CA 94143 USA; [Ford, Heide L.] Univ Colorado, Dept Pharmacol, Anschutz Med Campus, Aurora, CO USA; [Fuxe, Jonas] Karolinska Univ Hosp, Dept Lab Med LABMED, Div Pathol, Stockholm, Sweden; [Fuxe, Jonas] Karolinska Inst, Dept Microbiol Tumor &amp; Cell Biol MTC, Stockholm, Sweden; [Garcia de Herreros, Antonio] Univ Pompeu Fabra, Programa Recerca Canc, Inst Hosp Mar Invest Med IMIM, Barcelona, Spain; [Garcia de Herreros, Antonio] Univ Pompeu Fabra, Dept Ciencies Expt &amp; Salut, Barcelona, Spain; [Goodall, Gregory J.; Khew-Goodall, Yeesim] Alliance SA Pathol, Ctr Canc Biol, Adelaide, SA, Australia; [Goodall, Gregory J.; Khew-Goodall, Yeesim] Univ South Australia, Adelaide, SA, Australia; [Hadjantonakis, Anna-Katerina] Mem Sloan Kettering Canc Ctr, Dev Biol Program, 1275 York Ave, New York, NY 10021 USA; [Huang, Ruby J. Y.] Natl Taiwan Univ, Coll Med, Sch Med, Taipei, Taiwan; [Kalcheim, Chaya] Hebrew Univ Jerusalem, Dept Med Neurobiol, Inst Med Res Israel Canada, Hadassah Med Sch, Jerusalem, Israel; [Kalcheim, Chaya] Hebrew Univ Jerusalem, Safra Ctr Neurosci, Hadassah Med Sch, Jerusalem, Israel; [Kalluri, Raghu] Univ Texas MD Anderson Canc Ctr, Dept Canc Biol, Metastasis Res Ctr, Houston, TX 77030 USA; [Kang, Yibin] Princeton Univ, Dept Mol Biol, Princeton, NJ USA; [Levine, Herbert] Northeastern Univ, Dept Phys, Boston, MA 02115 USA; [Liu, Jinsong] Univ Texas MD Anderson Canc Ctr, Dept Anat Pathol, Div Pathol &amp; Lab Med, Houston, TX 77030 USA; [Longmore, Gregory D.] Washington Univ, Dept Med Oncol, St Louis, MO 63110 USA; [Longmore, Gregory D.] Washington Univ, Dept Cell Biol &amp; Physiol, ICCE Inst, St Louis, MO 63110 USA; [Mani, Sendurai A.] Univ Texas MD Anderson Canc Ctr, Dept Translat Mol Pathol, Houston, TX 77030 USA; [Massague, Joan] Mem Sloan Kettering Canc Ctr, Canc Biol &amp; Genet Program, Sloan Kettering Inst, 1275 York Ave, New York, NY 10021 USA; [Mayor, Roberto] UCL, Dept Cell &amp; Dev Biol, London, England; [McClay, David] Duke Univ, Dept Biol, Durham, NC USA; [Mostov, Keith E.] Univ Calif San Francisco, Sch Med, Dept Anat, San Francisco, CA USA; [Mostov, Keith E.] Univ Calif San Francisco, Sch Med, Dept Biochem, San Francisco, CA USA; [Mostov, Keith E.] Univ Calif San Francisco, Sch Med, Dept Biophys, San Francisco, CA USA; [Newgreen, Donald F.] Royal Childrens Hosp, Murdoch Childrens Res Inst, Parkville, Vic, Australia; [Nieto, M. Angela] Inst Neurociencias CSIC UMH, Avda Ramon y Cajal S-N, Sant Joan Dalacant, Spain; [Puisieux, Alain] Univ Claude Bernard Lyon 1, INSERM 1052, CNRS 5286, Ctr Leon Berard,Canc Res Ctr Lyon, Lyon, France; [Runyan, Raymond] Univ Arizona, Dept Cellular &amp; Mol Med, Tucson, AZ USA; [Savagner, Pierre] Univ Paris Saclay, INSERM, Integrat Tumor Immunol &amp; Genet Oncol, Gustave Roussy,UMR 1186, Villejuif, France; [Stanger, Ben] Univ Penn, Dept Med, Perelman Sch Med, Philadelphia, PA 19104 USA; [Takahashi, Yoshiko] Kyoto Univ, Grad Sch Sci, Dept Zool, Kyoto, Japan; [Takeichi, Masatoshi] RIKEN Ctr Biosyst Dynam Res, Kobe, Hyogo, Japan; [Theveneau, Eric] Univ Toulouse, CNRS, CBI, CBD,UPS, Toulouse, France; [Thiery, Jean Paul] Guangzhou Regenerat Med &amp; Hlth, Guangdong Lab, Guangzhou, Peoples R China; [Thompson, Erik W.] Queensland Univ Technol, Sch Biomed Sci, Translat Res Inst, Woolloongabba, Qld, Australia; [Thompson, Erik W.] Queensland Univ Technol, Inst Hlth &amp; Biomed Innovat, Translat Res Inst, Woolloongabba, Qld, Australia; [Weinberg, Robert A.] MIT, Whitehead Inst Biomed Res, Dept Biol, Ludwig Ctr Mol Oncol, Cambridge, MA USA; [Williams, Elizabeth D.] Queensland Univ Technol, APCRC Q, Woolloongabba, Qld, Australia; [Williams, Elizabeth D.] Queensland Univ Technol, QBCI, Sch Biomed Sci, Woolloongabba, Qld, Australia; [Williams, Elizabeth D.] Queensland Univ Technol, Inst Hlth &amp; Biomed Innovat, Woolloongabba, Qld, Australia; [Xing, Jianhua] Univ Pittsburgh, Dept Computat &amp; Syst Biol, Pittsburgh, PA USA; [Xing, Jianhua] Univ Pittsburgh, UPMC Hillman Canc Ctr, Pittsburgh, PA USA; [Zhou, Binhua P.] Univ Kentucky, Coll Med, Dept Mol &amp; Cellular Biochem, Lexington, KY USA; [Zhou, Binhua P.] Univ Kentucky, Coll Med, UK Markey Canc Ctr, Lexington, KY USA; [Sheng, Guojun] Kumamoto Univ, IRCMS, Kumamoto, Japan; [Puisieux, Alain] PSL Res Univ, Inst Curie, Paris, France</t>
  </si>
  <si>
    <t>Yang, J (corresponding author), Univ Calif San Diego, Moores Canc Ctr, Dept Pharmacol, La Jolla, CA 92093 USA.; Yang, J (corresponding author), Univ Calif San Diego, Moores Canc Ctr, Dept Pediat, La Jolla, CA 92093 USA.; Sheng, GJ (corresponding author), Kumamoto Univ, IRCMS, Kumamoto, Japan.</t>
  </si>
  <si>
    <t>1471-0072</t>
  </si>
  <si>
    <t>Palacios-Garcia, J; Sanz-Flores, M; Asensio, A; Alvarado, R; Rojo-Berciano, S; Stamatakis, K; Paramio, JM; Cano, A; Nieto, MA; Garcia-Escudero, R; Mayor, F; Ribas, C</t>
  </si>
  <si>
    <t>G-protein-coupled receptor kinase 2 safeguards epithelial phenotype in head and neck squamous cell carcinomas</t>
  </si>
  <si>
    <t>INTERNATIONAL JOURNAL OF CANCER</t>
  </si>
  <si>
    <t>[Palacios-Garcia, Julia; Sanz-Flores, Maria; Asensio, Alejandro; Alvarado, Raul; Rojo-Berciano, Susana; Stamatakis, Konstantinos; Mayor, Federico, Jr.; Ribas, Catalina] UAM, CSIC, Dept Biol Mol, Madrid, Spain; [Palacios-Garcia, Julia; Sanz-Flores, Maria; Asensio, Alejandro; Alvarado, Raul; Rojo-Berciano, Susana; Stamatakis, Konstantinos; Mayor, Federico, Jr.; Ribas, Catalina] UAM, CSIC, Ctr Biol Mol Severo Ochoa, Madrid, Spain; [Palacios-Garcia, Julia; Sanz-Flores, Maria; Asensio, Alejandro; Rojo-Berciano, Susana; Mayor, Federico, Jr.; Ribas, Catalina] Inst Invest Sanitaria La Princesa, Madrid, Spain; [Rojo-Berciano, Susana; Mayor, Federico, Jr.; Ribas, Catalina] ISCIII, CIBERCV, CIBER Enfermedades Cardiovasc, Madrid, Spain; [Paramio, Jesus M.; Garcia-Escudero, Ramon] CIEMAT, Mol Oncol Unit, Madrid, Spain; [Paramio, Jesus M.; Garcia-Escudero, Ramon] Univ Hosp 12 Octubre, Biomed Res Inst I 12, Madrid, Spain; [Paramio, Jesus M.; Cano, Amparo; Garcia-Escudero, Ramon] Ctr Invest Biomed Red Canc CIBERONC, Madrid, Spain; [Cano, Amparo] Inst Invest Sanitaria IdiPAZ, Madrid, Spain; [Cano, Amparo] UAM, CSIC, Dept Bioquim, Madrid, Spain; [Cano, Amparo] UAM, CSIC, Inst Invest Biomed Alberto Sols, Madrid, Spain; [Angela Nieto, M.] UMH, CSIC, Inst Neurociencias, Unidad Neurobiol Desarrollo, Alicante, Spain; [Garcia-Escudero, Ramon] IOR, Bellinzona, Switzerland; [Garcia-Escudero, Ramon] Oncol Inst Southern Switzerland IOSI, Bellinzona, Switzerland</t>
  </si>
  <si>
    <t>Mayor, F; Ribas, C (corresponding author), UAM, CSIC, Dept Biol Mol, Madrid, Spain.; Mayor, F; Ribas, C (corresponding author), UAM, CSIC, Ctr Biol Mol Severo Ochoa, Madrid, Spain.; Mayor, F; Ribas, C (corresponding author), Inst Invest Sanitaria La Princesa, Madrid, Spain.; Mayor, F; Ribas, C (corresponding author), ISCIII, CIBERCV, CIBER Enfermedades Cardiovasc, Madrid, Spain.; Garcia-Escudero, R (corresponding author), CIEMAT, Mol Oncol Unit, Madrid, Spain.; Garcia-Escudero, R (corresponding author), Univ Hosp 12 Octubre, Biomed Res Inst I 12, Madrid, Spain.; Garcia-Escudero, R (corresponding author), Ctr Invest Biomed Red Canc CIBERONC, Madrid, Spain.; Garcia-Escudero, R (corresponding author), IOR, Bellinzona, Switzerland.; Garcia-Escudero, R (corresponding author), Oncol Inst Southern Switzerland IOSI, Bellinzona, Switzerland.</t>
  </si>
  <si>
    <t>0020-7136</t>
  </si>
  <si>
    <t>Carlberg, Carsten; Munoz, Alberto</t>
  </si>
  <si>
    <t>An update on vitamin D signaling and cancer.</t>
  </si>
  <si>
    <t>Seminars in cancer biology</t>
  </si>
  <si>
    <t>School of Medicine, Institute of Biomedicine, University of Eastern Finland, POB 1627, FIN-70211, Kuopio, Finland. Electronic address: carsten.carlberg@uef.fi.; Instituto de Investigaciones Biomedicas 'Alberto Sols', Consejo Superior de Investigaciones Cientificas-Universidad Autonoma de Madrid, CIBERONC and IdiPAZ, E-28029, Madrid, Spain.</t>
  </si>
  <si>
    <t>Munoz, Alberto/O-6393-2014</t>
  </si>
  <si>
    <t>1096-3650</t>
  </si>
  <si>
    <t>2020 May 30 (Epub 2020 May 30)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</si>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</sst>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Y2344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 t="str">
        <f>VLOOKUP(N5,[1]Revistas!$B$2:$G$62863,2,FALSE)</f>
        <v>NO TIENE</v>
      </c>
      <c r="G5" s="7" t="str">
        <f>VLOOKUP(N5,[1]Revistas!$B$2:$G$62885,3,FALSE)</f>
        <v>NO TIENE</v>
      </c>
      <c r="H5" s="7" t="str">
        <f>VLOOKUP(N5,[1]Revistas!$B$2:$G$62885,4,FALSE)</f>
        <v>NO TIENE</v>
      </c>
      <c r="I5" s="7" t="str">
        <f>VLOOKUP(N5,[1]Revistas!$B$2:$G$62885,5,FALSE)</f>
        <v>NO TIENE</v>
      </c>
      <c r="J5" s="7" t="str">
        <f>VLOOKUP(N5,[1]Revistas!$B$2:$G$62885,6,FALSE)</f>
        <v>NO</v>
      </c>
      <c r="K5" s="7" t="s">
        <v>24</v>
      </c>
      <c r="L5" s="7"/>
      <c r="M5" s="7" t="s">
        <v>25</v>
      </c>
      <c r="N5" s="7" t="s">
        <v>26</v>
      </c>
      <c r="O5" s="7" t="s">
        <v>27</v>
      </c>
      <c r="P5" s="7">
        <v>2020</v>
      </c>
      <c r="Q5" s="7">
        <v>15</v>
      </c>
      <c r="R5" s="7"/>
      <c r="S5" s="7" t="s">
        <v>28</v>
      </c>
      <c r="T5" s="7"/>
    </row>
    <row r="6" spans="2:20" s="1" customFormat="1">
      <c r="B6" s="6" t="s">
        <v>29</v>
      </c>
      <c r="C6" s="6" t="s">
        <v>30</v>
      </c>
      <c r="D6" s="6" t="s">
        <v>31</v>
      </c>
      <c r="E6" s="7" t="s">
        <v>23</v>
      </c>
      <c r="F6" s="7">
        <f>VLOOKUP(N6,[1]Revistas!$B$2:$G$62863,2,FALSE)</f>
        <v>3.3029999999999999</v>
      </c>
      <c r="G6" s="7" t="str">
        <f>VLOOKUP(N6,[1]Revistas!$B$2:$G$62885,3,FALSE)</f>
        <v>Q1</v>
      </c>
      <c r="H6" s="7" t="str">
        <f>VLOOKUP(N6,[1]Revistas!$B$2:$G$62885,4,FALSE)</f>
        <v>MEDICINE, GENERAL &amp; INTERNAL -- SCIE</v>
      </c>
      <c r="I6" s="7" t="str">
        <f>VLOOKUP(N6,[1]Revistas!$B$2:$G$62885,5,FALSE)</f>
        <v>36/165</v>
      </c>
      <c r="J6" s="7" t="str">
        <f>VLOOKUP(N6,[1]Revistas!$B$2:$G$62885,6,FALSE)</f>
        <v>NO</v>
      </c>
      <c r="K6" s="7" t="s">
        <v>32</v>
      </c>
      <c r="L6" s="7" t="s">
        <v>33</v>
      </c>
      <c r="M6" s="7">
        <v>4</v>
      </c>
      <c r="N6" s="7" t="s">
        <v>34</v>
      </c>
      <c r="O6" s="7" t="s">
        <v>35</v>
      </c>
      <c r="P6" s="7">
        <v>2020</v>
      </c>
      <c r="Q6" s="7">
        <v>9</v>
      </c>
      <c r="R6" s="7">
        <v>2</v>
      </c>
      <c r="S6" s="7"/>
      <c r="T6" s="7">
        <v>353</v>
      </c>
    </row>
    <row r="7" spans="2:20" s="1" customFormat="1">
      <c r="B7" s="6" t="s">
        <v>36</v>
      </c>
      <c r="C7" s="6" t="s">
        <v>37</v>
      </c>
      <c r="D7" s="6" t="s">
        <v>31</v>
      </c>
      <c r="E7" s="7" t="s">
        <v>23</v>
      </c>
      <c r="F7" s="7">
        <f>VLOOKUP(N7,[1]Revistas!$B$2:$G$62863,2,FALSE)</f>
        <v>3.3029999999999999</v>
      </c>
      <c r="G7" s="7" t="str">
        <f>VLOOKUP(N7,[1]Revistas!$B$2:$G$62885,3,FALSE)</f>
        <v>Q1</v>
      </c>
      <c r="H7" s="7" t="str">
        <f>VLOOKUP(N7,[1]Revistas!$B$2:$G$62885,4,FALSE)</f>
        <v>MEDICINE, GENERAL &amp; INTERNAL -- SCIE</v>
      </c>
      <c r="I7" s="7" t="str">
        <f>VLOOKUP(N7,[1]Revistas!$B$2:$G$62885,5,FALSE)</f>
        <v>36/165</v>
      </c>
      <c r="J7" s="7" t="str">
        <f>VLOOKUP(N7,[1]Revistas!$B$2:$G$62885,6,FALSE)</f>
        <v>NO</v>
      </c>
      <c r="K7" s="7" t="s">
        <v>38</v>
      </c>
      <c r="L7" s="7" t="s">
        <v>39</v>
      </c>
      <c r="M7" s="7">
        <v>4</v>
      </c>
      <c r="N7" s="7" t="s">
        <v>34</v>
      </c>
      <c r="O7" s="7" t="s">
        <v>35</v>
      </c>
      <c r="P7" s="7">
        <v>2020</v>
      </c>
      <c r="Q7" s="7">
        <v>9</v>
      </c>
      <c r="R7" s="7">
        <v>2</v>
      </c>
      <c r="S7" s="7"/>
      <c r="T7" s="7">
        <v>585</v>
      </c>
    </row>
    <row r="8" spans="2:20" s="1" customFormat="1">
      <c r="B8" s="6" t="s">
        <v>40</v>
      </c>
      <c r="C8" s="6" t="s">
        <v>41</v>
      </c>
      <c r="D8" s="6" t="s">
        <v>42</v>
      </c>
      <c r="E8" s="7" t="s">
        <v>43</v>
      </c>
      <c r="F8" s="7">
        <f>VLOOKUP(N8,[1]Revistas!$B$2:$G$62863,2,FALSE)</f>
        <v>3.4129999999999998</v>
      </c>
      <c r="G8" s="7" t="str">
        <f>VLOOKUP(N8,[1]Revistas!$B$2:$G$62885,3,FALSE)</f>
        <v>Q2</v>
      </c>
      <c r="H8" s="7" t="str">
        <f>VLOOKUP(N8,[1]Revistas!$B$2:$G$62885,4,FALSE)</f>
        <v>BIOCHEMISTRY &amp; MOLECULAR BIOLOGY -- SCIE</v>
      </c>
      <c r="I8" s="7" t="str">
        <f>VLOOKUP(N8,[1]Revistas!$B$2:$G$62885,5,FALSE)</f>
        <v>131/297</v>
      </c>
      <c r="J8" s="7" t="str">
        <f>VLOOKUP(N8,[1]Revistas!$B$2:$G$62885,6,FALSE)</f>
        <v>NO</v>
      </c>
      <c r="K8" s="7" t="s">
        <v>44</v>
      </c>
      <c r="L8" s="7" t="s">
        <v>45</v>
      </c>
      <c r="M8" s="7">
        <v>2</v>
      </c>
      <c r="N8" s="7" t="s">
        <v>46</v>
      </c>
      <c r="O8" s="7" t="s">
        <v>47</v>
      </c>
      <c r="P8" s="7">
        <v>2020</v>
      </c>
      <c r="Q8" s="7">
        <v>173</v>
      </c>
      <c r="R8" s="7"/>
      <c r="S8" s="7">
        <v>33</v>
      </c>
      <c r="T8" s="7">
        <v>47</v>
      </c>
    </row>
    <row r="9" spans="2:20" s="1" customFormat="1">
      <c r="B9" s="6" t="s">
        <v>48</v>
      </c>
      <c r="C9" s="6" t="s">
        <v>49</v>
      </c>
      <c r="D9" s="6" t="s">
        <v>50</v>
      </c>
      <c r="E9" s="7" t="s">
        <v>23</v>
      </c>
      <c r="F9" s="7">
        <f>VLOOKUP(N9,[1]Revistas!$B$2:$G$62863,2,FALSE)</f>
        <v>3.899</v>
      </c>
      <c r="G9" s="7" t="str">
        <f>VLOOKUP(N9,[1]Revistas!$B$2:$G$62885,3,FALSE)</f>
        <v>Q2</v>
      </c>
      <c r="H9" s="7" t="str">
        <f>VLOOKUP(N9,[1]Revistas!$B$2:$G$62885,4,FALSE)</f>
        <v>ONCOLOGY -- SCIE</v>
      </c>
      <c r="I9" s="7" t="str">
        <f>VLOOKUP(N9,[1]Revistas!$B$2:$G$62885,5,FALSE)</f>
        <v>92/244</v>
      </c>
      <c r="J9" s="7" t="str">
        <f>VLOOKUP(N9,[1]Revistas!$B$2:$G$62885,6,FALSE)</f>
        <v>NO</v>
      </c>
      <c r="K9" s="7" t="s">
        <v>51</v>
      </c>
      <c r="L9" s="7" t="s">
        <v>52</v>
      </c>
      <c r="M9" s="7">
        <v>0</v>
      </c>
      <c r="N9" s="7" t="s">
        <v>53</v>
      </c>
      <c r="O9" s="7" t="s">
        <v>54</v>
      </c>
      <c r="P9" s="7">
        <v>2020</v>
      </c>
      <c r="Q9" s="7">
        <v>57</v>
      </c>
      <c r="R9" s="7">
        <v>1</v>
      </c>
      <c r="S9" s="7">
        <v>301</v>
      </c>
      <c r="T9" s="7">
        <v>313</v>
      </c>
    </row>
    <row r="10" spans="2:20" s="1" customFormat="1">
      <c r="B10" s="6" t="s">
        <v>55</v>
      </c>
      <c r="C10" s="6" t="s">
        <v>56</v>
      </c>
      <c r="D10" s="6" t="s">
        <v>57</v>
      </c>
      <c r="E10" s="7" t="s">
        <v>23</v>
      </c>
      <c r="F10" s="7">
        <f>VLOOKUP(N10,[1]Revistas!$B$2:$G$62863,2,FALSE)</f>
        <v>4.3659999999999997</v>
      </c>
      <c r="G10" s="7" t="str">
        <f>VLOOKUP(N10,[1]Revistas!$B$2:$G$62885,3,FALSE)</f>
        <v>Q2</v>
      </c>
      <c r="H10" s="7" t="str">
        <f>VLOOKUP(N10,[1]Revistas!$B$2:$G$62885,4,FALSE)</f>
        <v>CELL BIOLOGY -- SCIE</v>
      </c>
      <c r="I10" s="7" t="str">
        <f>VLOOKUP(N10,[1]Revistas!$B$2:$G$62885,5,FALSE)</f>
        <v>70/195</v>
      </c>
      <c r="J10" s="7" t="str">
        <f>VLOOKUP(N10,[1]Revistas!$B$2:$G$62885,6,FALSE)</f>
        <v>NO</v>
      </c>
      <c r="K10" s="7" t="s">
        <v>58</v>
      </c>
      <c r="L10" s="7" t="s">
        <v>59</v>
      </c>
      <c r="M10" s="7">
        <v>0</v>
      </c>
      <c r="N10" s="7" t="s">
        <v>60</v>
      </c>
      <c r="O10" s="7" t="s">
        <v>61</v>
      </c>
      <c r="P10" s="7">
        <v>2020</v>
      </c>
      <c r="Q10" s="7">
        <v>9</v>
      </c>
      <c r="R10" s="7">
        <v>9</v>
      </c>
      <c r="S10" s="7"/>
      <c r="T10" s="7">
        <v>2108</v>
      </c>
    </row>
    <row r="11" spans="2:20" s="1" customFormat="1">
      <c r="B11" s="6" t="s">
        <v>62</v>
      </c>
      <c r="C11" s="6" t="s">
        <v>63</v>
      </c>
      <c r="D11" s="6" t="s">
        <v>57</v>
      </c>
      <c r="E11" s="7" t="s">
        <v>23</v>
      </c>
      <c r="F11" s="7">
        <f>VLOOKUP(N11,[1]Revistas!$B$2:$G$62863,2,FALSE)</f>
        <v>4.3659999999999997</v>
      </c>
      <c r="G11" s="7" t="str">
        <f>VLOOKUP(N11,[1]Revistas!$B$2:$G$62885,3,FALSE)</f>
        <v>Q2</v>
      </c>
      <c r="H11" s="7" t="str">
        <f>VLOOKUP(N11,[1]Revistas!$B$2:$G$62885,4,FALSE)</f>
        <v>CELL BIOLOGY -- SCIE</v>
      </c>
      <c r="I11" s="7" t="str">
        <f>VLOOKUP(N11,[1]Revistas!$B$2:$G$62885,5,FALSE)</f>
        <v>70/195</v>
      </c>
      <c r="J11" s="7" t="str">
        <f>VLOOKUP(N11,[1]Revistas!$B$2:$G$62885,6,FALSE)</f>
        <v>NO</v>
      </c>
      <c r="K11" s="7" t="s">
        <v>64</v>
      </c>
      <c r="L11" s="7" t="s">
        <v>65</v>
      </c>
      <c r="M11" s="7">
        <v>0</v>
      </c>
      <c r="N11" s="7" t="s">
        <v>60</v>
      </c>
      <c r="O11" s="7" t="s">
        <v>66</v>
      </c>
      <c r="P11" s="7">
        <v>2020</v>
      </c>
      <c r="Q11" s="7">
        <v>9</v>
      </c>
      <c r="R11" s="7">
        <v>5</v>
      </c>
      <c r="S11" s="7"/>
      <c r="T11" s="7"/>
    </row>
    <row r="12" spans="2:20" s="1" customFormat="1">
      <c r="B12" s="6" t="s">
        <v>67</v>
      </c>
      <c r="C12" s="6" t="s">
        <v>68</v>
      </c>
      <c r="D12" s="6" t="s">
        <v>69</v>
      </c>
      <c r="E12" s="7" t="s">
        <v>43</v>
      </c>
      <c r="F12" s="7">
        <f>VLOOKUP(N12,[1]Revistas!$B$2:$G$62863,2,FALSE)</f>
        <v>6.1260000000000003</v>
      </c>
      <c r="G12" s="7" t="str">
        <f>VLOOKUP(N12,[1]Revistas!$B$2:$G$62885,3,FALSE)</f>
        <v>Q1</v>
      </c>
      <c r="H12" s="7" t="str">
        <f>VLOOKUP(N12,[1]Revistas!$B$2:$G$62885,4,FALSE)</f>
        <v>ONCOLOGY -- SCIE</v>
      </c>
      <c r="I12" s="7" t="str">
        <f>VLOOKUP(N12,[1]Revistas!$B$2:$G$62885,5,FALSE)</f>
        <v>37/244</v>
      </c>
      <c r="J12" s="7" t="str">
        <f>VLOOKUP(N12,[1]Revistas!$B$2:$G$62885,6,FALSE)</f>
        <v>NO</v>
      </c>
      <c r="K12" s="7" t="s">
        <v>70</v>
      </c>
      <c r="L12" s="7" t="s">
        <v>71</v>
      </c>
      <c r="M12" s="7">
        <v>0</v>
      </c>
      <c r="N12" s="7" t="s">
        <v>72</v>
      </c>
      <c r="O12" s="7" t="s">
        <v>73</v>
      </c>
      <c r="P12" s="7">
        <v>2020</v>
      </c>
      <c r="Q12" s="7">
        <v>12</v>
      </c>
      <c r="R12" s="7">
        <v>11</v>
      </c>
      <c r="S12" s="7"/>
      <c r="T12" s="7">
        <v>3434</v>
      </c>
    </row>
    <row r="13" spans="2:20" s="1" customFormat="1">
      <c r="B13" s="6" t="s">
        <v>74</v>
      </c>
      <c r="C13" s="6" t="s">
        <v>75</v>
      </c>
      <c r="D13" s="6" t="s">
        <v>69</v>
      </c>
      <c r="E13" s="7" t="s">
        <v>43</v>
      </c>
      <c r="F13" s="7">
        <f>VLOOKUP(N13,[1]Revistas!$B$2:$G$62863,2,FALSE)</f>
        <v>6.1260000000000003</v>
      </c>
      <c r="G13" s="7" t="str">
        <f>VLOOKUP(N13,[1]Revistas!$B$2:$G$62885,3,FALSE)</f>
        <v>Q1</v>
      </c>
      <c r="H13" s="7" t="str">
        <f>VLOOKUP(N13,[1]Revistas!$B$2:$G$62885,4,FALSE)</f>
        <v>ONCOLOGY -- SCIE</v>
      </c>
      <c r="I13" s="7" t="str">
        <f>VLOOKUP(N13,[1]Revistas!$B$2:$G$62885,5,FALSE)</f>
        <v>37/244</v>
      </c>
      <c r="J13" s="7" t="str">
        <f>VLOOKUP(N13,[1]Revistas!$B$2:$G$62885,6,FALSE)</f>
        <v>NO</v>
      </c>
      <c r="K13" s="7" t="s">
        <v>76</v>
      </c>
      <c r="L13" s="7" t="s">
        <v>77</v>
      </c>
      <c r="M13" s="7">
        <v>1</v>
      </c>
      <c r="N13" s="7" t="s">
        <v>72</v>
      </c>
      <c r="O13" s="7" t="s">
        <v>61</v>
      </c>
      <c r="P13" s="7">
        <v>2020</v>
      </c>
      <c r="Q13" s="7">
        <v>12</v>
      </c>
      <c r="R13" s="7">
        <v>9</v>
      </c>
      <c r="S13" s="7"/>
      <c r="T13" s="7">
        <v>2413</v>
      </c>
    </row>
    <row r="14" spans="2:20" s="1" customFormat="1">
      <c r="B14" s="6" t="s">
        <v>78</v>
      </c>
      <c r="C14" s="6" t="s">
        <v>79</v>
      </c>
      <c r="D14" s="6" t="s">
        <v>69</v>
      </c>
      <c r="E14" s="7" t="s">
        <v>23</v>
      </c>
      <c r="F14" s="7">
        <f>VLOOKUP(N14,[1]Revistas!$B$2:$G$62863,2,FALSE)</f>
        <v>6.1260000000000003</v>
      </c>
      <c r="G14" s="7" t="str">
        <f>VLOOKUP(N14,[1]Revistas!$B$2:$G$62885,3,FALSE)</f>
        <v>Q1</v>
      </c>
      <c r="H14" s="7" t="str">
        <f>VLOOKUP(N14,[1]Revistas!$B$2:$G$62885,4,FALSE)</f>
        <v>ONCOLOGY -- SCIE</v>
      </c>
      <c r="I14" s="7" t="str">
        <f>VLOOKUP(N14,[1]Revistas!$B$2:$G$62885,5,FALSE)</f>
        <v>37/244</v>
      </c>
      <c r="J14" s="7" t="str">
        <f>VLOOKUP(N14,[1]Revistas!$B$2:$G$62885,6,FALSE)</f>
        <v>NO</v>
      </c>
      <c r="K14" s="7" t="s">
        <v>80</v>
      </c>
      <c r="L14" s="7" t="s">
        <v>81</v>
      </c>
      <c r="M14" s="7">
        <v>3</v>
      </c>
      <c r="N14" s="7" t="s">
        <v>72</v>
      </c>
      <c r="O14" s="7" t="s">
        <v>82</v>
      </c>
      <c r="P14" s="7">
        <v>2020</v>
      </c>
      <c r="Q14" s="7">
        <v>12</v>
      </c>
      <c r="R14" s="7">
        <v>8</v>
      </c>
      <c r="S14" s="7"/>
      <c r="T14" s="7">
        <v>2302</v>
      </c>
    </row>
    <row r="15" spans="2:20" s="1" customFormat="1">
      <c r="B15" s="6" t="s">
        <v>83</v>
      </c>
      <c r="C15" s="6" t="s">
        <v>84</v>
      </c>
      <c r="D15" s="6" t="s">
        <v>69</v>
      </c>
      <c r="E15" s="7" t="s">
        <v>23</v>
      </c>
      <c r="F15" s="7">
        <f>VLOOKUP(N15,[1]Revistas!$B$2:$G$62863,2,FALSE)</f>
        <v>6.1260000000000003</v>
      </c>
      <c r="G15" s="7" t="str">
        <f>VLOOKUP(N15,[1]Revistas!$B$2:$G$62885,3,FALSE)</f>
        <v>Q1</v>
      </c>
      <c r="H15" s="7" t="str">
        <f>VLOOKUP(N15,[1]Revistas!$B$2:$G$62885,4,FALSE)</f>
        <v>ONCOLOGY -- SCIE</v>
      </c>
      <c r="I15" s="7" t="str">
        <f>VLOOKUP(N15,[1]Revistas!$B$2:$G$62885,5,FALSE)</f>
        <v>37/244</v>
      </c>
      <c r="J15" s="7" t="str">
        <f>VLOOKUP(N15,[1]Revistas!$B$2:$G$62885,6,FALSE)</f>
        <v>NO</v>
      </c>
      <c r="K15" s="7" t="s">
        <v>85</v>
      </c>
      <c r="L15" s="7" t="s">
        <v>86</v>
      </c>
      <c r="M15" s="7">
        <v>3</v>
      </c>
      <c r="N15" s="7" t="s">
        <v>72</v>
      </c>
      <c r="O15" s="7" t="s">
        <v>87</v>
      </c>
      <c r="P15" s="7">
        <v>2020</v>
      </c>
      <c r="Q15" s="7">
        <v>12</v>
      </c>
      <c r="R15" s="7">
        <v>1</v>
      </c>
      <c r="S15" s="7"/>
      <c r="T15" s="7">
        <v>107</v>
      </c>
    </row>
    <row r="16" spans="2:20" s="1" customFormat="1">
      <c r="B16" s="6" t="s">
        <v>88</v>
      </c>
      <c r="C16" s="6" t="s">
        <v>89</v>
      </c>
      <c r="D16" s="6" t="s">
        <v>90</v>
      </c>
      <c r="E16" s="7" t="s">
        <v>23</v>
      </c>
      <c r="F16" s="7">
        <f>VLOOKUP(N16,[1]Revistas!$B$2:$G$62863,2,FALSE)</f>
        <v>12.121</v>
      </c>
      <c r="G16" s="7" t="str">
        <f>VLOOKUP(N16,[1]Revistas!$B$2:$G$62885,3,FALSE)</f>
        <v>Q1</v>
      </c>
      <c r="H16" s="7" t="str">
        <f>VLOOKUP(N16,[1]Revistas!$B$2:$G$62885,4,FALSE)</f>
        <v>MULTIDISCIPLINARY SCIENCES -- SCIE</v>
      </c>
      <c r="I16" s="7" t="str">
        <f>VLOOKUP(N16,[1]Revistas!$B$2:$G$62885,5,FALSE)</f>
        <v>6 DE 71</v>
      </c>
      <c r="J16" s="7" t="str">
        <f>VLOOKUP(N16,[1]Revistas!$B$2:$G$62885,6,FALSE)</f>
        <v>SI</v>
      </c>
      <c r="K16" s="7" t="s">
        <v>91</v>
      </c>
      <c r="L16" s="7" t="s">
        <v>92</v>
      </c>
      <c r="M16" s="7">
        <v>0</v>
      </c>
      <c r="N16" s="7" t="s">
        <v>93</v>
      </c>
      <c r="O16" s="7">
        <v>39722</v>
      </c>
      <c r="P16" s="7">
        <v>2020</v>
      </c>
      <c r="Q16" s="7">
        <v>11</v>
      </c>
      <c r="R16" s="7">
        <v>1</v>
      </c>
      <c r="S16" s="7"/>
      <c r="T16" s="7">
        <v>5060</v>
      </c>
    </row>
    <row r="17" spans="2:20" s="1" customFormat="1">
      <c r="B17" s="6" t="s">
        <v>94</v>
      </c>
      <c r="C17" s="6" t="s">
        <v>95</v>
      </c>
      <c r="D17" s="6" t="s">
        <v>96</v>
      </c>
      <c r="E17" s="7" t="s">
        <v>23</v>
      </c>
      <c r="F17" s="7">
        <f>VLOOKUP(N17,[1]Revistas!$B$2:$G$62863,2,FALSE)</f>
        <v>3.9790000000000001</v>
      </c>
      <c r="G17" s="7" t="str">
        <f>VLOOKUP(N17,[1]Revistas!$B$2:$G$62885,3,FALSE)</f>
        <v>Q1</v>
      </c>
      <c r="H17" s="7" t="str">
        <f>VLOOKUP(N17,[1]Revistas!$B$2:$G$62885,4,FALSE)</f>
        <v>DENTISTRY, ORAL SURGERY &amp; MEDICINE -- SCIE</v>
      </c>
      <c r="I17" s="7" t="str">
        <f>VLOOKUP(N17,[1]Revistas!$B$2:$G$62885,5,FALSE)</f>
        <v>5 DE 91</v>
      </c>
      <c r="J17" s="7" t="str">
        <f>VLOOKUP(N17,[1]Revistas!$B$2:$G$62885,6,FALSE)</f>
        <v>SI</v>
      </c>
      <c r="K17" s="7" t="s">
        <v>97</v>
      </c>
      <c r="L17" s="7" t="s">
        <v>98</v>
      </c>
      <c r="M17" s="7">
        <v>0</v>
      </c>
      <c r="N17" s="7" t="s">
        <v>99</v>
      </c>
      <c r="O17" s="7" t="s">
        <v>73</v>
      </c>
      <c r="P17" s="7">
        <v>2020</v>
      </c>
      <c r="Q17" s="7">
        <v>110</v>
      </c>
      <c r="R17" s="7"/>
      <c r="S17" s="7"/>
      <c r="T17" s="7">
        <v>105003</v>
      </c>
    </row>
    <row r="18" spans="2:20" s="1" customFormat="1">
      <c r="B18" s="6" t="s">
        <v>100</v>
      </c>
      <c r="C18" s="6" t="s">
        <v>101</v>
      </c>
      <c r="D18" s="6" t="s">
        <v>102</v>
      </c>
      <c r="E18" s="7" t="s">
        <v>43</v>
      </c>
      <c r="F18" s="7">
        <f>VLOOKUP(N18,[1]Revistas!$B$2:$G$62863,2,FALSE)</f>
        <v>55.47</v>
      </c>
      <c r="G18" s="7" t="str">
        <f>VLOOKUP(N18,[1]Revistas!$B$2:$G$62885,3,FALSE)</f>
        <v>Q1</v>
      </c>
      <c r="H18" s="7" t="str">
        <f>VLOOKUP(N18,[1]Revistas!$B$2:$G$62885,4,FALSE)</f>
        <v>CELL BIOLOGY -- SCIE</v>
      </c>
      <c r="I18" s="7" t="str">
        <f>VLOOKUP(N18,[1]Revistas!$B$2:$G$62885,5,FALSE)</f>
        <v>1/195</v>
      </c>
      <c r="J18" s="7" t="str">
        <f>VLOOKUP(N18,[1]Revistas!$B$2:$G$62885,6,FALSE)</f>
        <v>SI</v>
      </c>
      <c r="K18" s="7" t="s">
        <v>103</v>
      </c>
      <c r="L18" s="7" t="s">
        <v>104</v>
      </c>
      <c r="M18" s="7">
        <v>63</v>
      </c>
      <c r="N18" s="7" t="s">
        <v>105</v>
      </c>
      <c r="O18" s="7" t="s">
        <v>47</v>
      </c>
      <c r="P18" s="7">
        <v>2020</v>
      </c>
      <c r="Q18" s="7">
        <v>21</v>
      </c>
      <c r="R18" s="7">
        <v>6</v>
      </c>
      <c r="S18" s="7">
        <v>341</v>
      </c>
      <c r="T18" s="7">
        <v>352</v>
      </c>
    </row>
    <row r="19" spans="2:20" s="1" customFormat="1">
      <c r="B19" s="6" t="s">
        <v>106</v>
      </c>
      <c r="C19" s="6" t="s">
        <v>107</v>
      </c>
      <c r="D19" s="6" t="s">
        <v>108</v>
      </c>
      <c r="E19" s="7" t="s">
        <v>23</v>
      </c>
      <c r="F19" s="7">
        <f>VLOOKUP(N19,[1]Revistas!$B$2:$G$62863,2,FALSE)</f>
        <v>5.1449999999999996</v>
      </c>
      <c r="G19" s="7" t="str">
        <f>VLOOKUP(N19,[1]Revistas!$B$2:$G$62885,3,FALSE)</f>
        <v>Q1</v>
      </c>
      <c r="H19" s="7" t="str">
        <f>VLOOKUP(N19,[1]Revistas!$B$2:$G$62885,4,FALSE)</f>
        <v>ONCOLOGY -- SCIE</v>
      </c>
      <c r="I19" s="7" t="str">
        <f>VLOOKUP(N19,[1]Revistas!$B$2:$G$62885,5,FALSE)</f>
        <v>59/244</v>
      </c>
      <c r="J19" s="7" t="str">
        <f>VLOOKUP(N19,[1]Revistas!$B$2:$G$62885,6,FALSE)</f>
        <v>NO</v>
      </c>
      <c r="K19" s="7" t="s">
        <v>109</v>
      </c>
      <c r="L19" s="7" t="s">
        <v>110</v>
      </c>
      <c r="M19" s="7">
        <v>0</v>
      </c>
      <c r="N19" s="7" t="s">
        <v>111</v>
      </c>
      <c r="O19" s="7">
        <v>37073</v>
      </c>
      <c r="P19" s="7">
        <v>2020</v>
      </c>
      <c r="Q19" s="7">
        <v>147</v>
      </c>
      <c r="R19" s="7">
        <v>1</v>
      </c>
      <c r="S19" s="7">
        <v>218</v>
      </c>
      <c r="T19" s="7">
        <v>229</v>
      </c>
    </row>
    <row r="20" spans="2:20" s="1" customFormat="1">
      <c r="B20" s="6" t="s">
        <v>112</v>
      </c>
      <c r="C20" s="6" t="s">
        <v>113</v>
      </c>
      <c r="D20" s="6" t="s">
        <v>114</v>
      </c>
      <c r="E20" s="7" t="s">
        <v>43</v>
      </c>
      <c r="F20" s="7">
        <f>VLOOKUP(N20,[1]Revistas!$B$2:$G$62863,2,FALSE)</f>
        <v>11.09</v>
      </c>
      <c r="G20" s="7" t="str">
        <f>VLOOKUP(N20,[1]Revistas!$B$2:$G$62885,3,FALSE)</f>
        <v>Q1</v>
      </c>
      <c r="H20" s="7" t="str">
        <f>VLOOKUP(N20,[1]Revistas!$B$2:$G$62885,4,FALSE)</f>
        <v>ONCOLOGY -- SCIE</v>
      </c>
      <c r="I20" s="7" t="str">
        <f>VLOOKUP(N20,[1]Revistas!$B$2:$G$62885,5,FALSE)</f>
        <v>14/244</v>
      </c>
      <c r="J20" s="7" t="str">
        <f>VLOOKUP(N20,[1]Revistas!$B$2:$G$62885,6,FALSE)</f>
        <v>SI</v>
      </c>
      <c r="K20" s="7" t="s">
        <v>115</v>
      </c>
      <c r="L20" s="7" t="s">
        <v>116</v>
      </c>
      <c r="M20" s="7" t="s">
        <v>25</v>
      </c>
      <c r="N20" s="7" t="s">
        <v>117</v>
      </c>
      <c r="O20" s="7" t="s">
        <v>118</v>
      </c>
      <c r="P20" s="7">
        <v>2020</v>
      </c>
      <c r="Q20" s="7"/>
      <c r="R20" s="7"/>
      <c r="S20" s="7"/>
      <c r="T20" s="7"/>
    </row>
    <row r="21" spans="2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0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2:20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2:20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2:20" s="1" customFormat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2:20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2:20" s="1" customFormat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50" spans="2:20" s="1" customFormat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2:20" s="9" customFormat="1">
      <c r="B1051" s="9" t="s">
        <v>4</v>
      </c>
      <c r="C1051" s="9" t="s">
        <v>4</v>
      </c>
      <c r="D1051" s="9" t="s">
        <v>4</v>
      </c>
      <c r="E1051" s="10" t="s">
        <v>5</v>
      </c>
      <c r="F1051" s="10" t="s">
        <v>4</v>
      </c>
      <c r="G1051" s="10" t="s">
        <v>6</v>
      </c>
      <c r="H1051" s="10" t="s">
        <v>119</v>
      </c>
      <c r="I1051" s="10" t="s">
        <v>4</v>
      </c>
      <c r="J1051" s="10" t="s">
        <v>9</v>
      </c>
      <c r="K1051" s="10" t="s">
        <v>120</v>
      </c>
      <c r="L1051" s="10"/>
      <c r="M1051" s="10"/>
      <c r="N1051" s="10"/>
      <c r="O1051" s="10"/>
      <c r="P1051" s="10"/>
      <c r="Q1051" s="10"/>
      <c r="R1051" s="10"/>
      <c r="S1051" s="10"/>
      <c r="T1051" s="10"/>
    </row>
    <row r="1052" spans="2:20" s="9" customFormat="1">
      <c r="B1052" s="9" t="s">
        <v>23</v>
      </c>
      <c r="C1052" s="9">
        <f>DCOUNTA(A4:T1045,C1051,B1051:B1052)</f>
        <v>11</v>
      </c>
      <c r="D1052" s="9" t="s">
        <v>23</v>
      </c>
      <c r="E1052" s="10">
        <f>DSUM(A4:T1046,F4,D1051:D1052)</f>
        <v>52.733999999999995</v>
      </c>
      <c r="F1052" s="10" t="s">
        <v>23</v>
      </c>
      <c r="G1052" s="10" t="s">
        <v>121</v>
      </c>
      <c r="H1052" s="10">
        <f>DCOUNTA(A4:T1046,G4,F1051:G1052)</f>
        <v>7</v>
      </c>
      <c r="I1052" s="10" t="s">
        <v>23</v>
      </c>
      <c r="J1052" s="10" t="s">
        <v>122</v>
      </c>
      <c r="K1052" s="10">
        <f>DCOUNTA(A4:T1046,J4,I1051:J1052)</f>
        <v>2</v>
      </c>
      <c r="L1052" s="10"/>
      <c r="M1052" s="10"/>
      <c r="N1052" s="10"/>
      <c r="O1052" s="10"/>
      <c r="P1052" s="10"/>
      <c r="Q1052" s="10"/>
      <c r="R1052" s="10"/>
      <c r="S1052" s="10"/>
      <c r="T1052" s="10"/>
    </row>
    <row r="1053" spans="2:20" s="9" customFormat="1"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</row>
    <row r="1054" spans="2:20" s="9" customFormat="1">
      <c r="B1054" s="9" t="s">
        <v>4</v>
      </c>
      <c r="D1054" s="9" t="s">
        <v>4</v>
      </c>
      <c r="E1054" s="10" t="s">
        <v>5</v>
      </c>
      <c r="F1054" s="10" t="s">
        <v>4</v>
      </c>
      <c r="G1054" s="10" t="s">
        <v>6</v>
      </c>
      <c r="H1054" s="10" t="s">
        <v>119</v>
      </c>
      <c r="I1054" s="10" t="s">
        <v>4</v>
      </c>
      <c r="J1054" s="10" t="s">
        <v>9</v>
      </c>
      <c r="K1054" s="10" t="s">
        <v>120</v>
      </c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2:20" s="9" customFormat="1">
      <c r="B1055" s="9" t="s">
        <v>123</v>
      </c>
      <c r="C1055" s="9">
        <f>DCOUNTA(A4:T1046,E4,B1054:B1055)</f>
        <v>0</v>
      </c>
      <c r="D1055" s="9" t="s">
        <v>123</v>
      </c>
      <c r="E1055" s="10">
        <f>DSUM(A4:T1046,E1054,D1054:D1055)</f>
        <v>0</v>
      </c>
      <c r="F1055" s="10" t="s">
        <v>123</v>
      </c>
      <c r="G1055" s="10" t="s">
        <v>121</v>
      </c>
      <c r="H1055" s="10">
        <f>DCOUNTA(A4:T1046,G4,F1054:G1055)</f>
        <v>0</v>
      </c>
      <c r="I1055" s="10" t="s">
        <v>123</v>
      </c>
      <c r="J1055" s="10" t="s">
        <v>122</v>
      </c>
      <c r="K1055" s="10">
        <f>DCOUNTA(A4:T1046,J4,I1054:J1055)</f>
        <v>0</v>
      </c>
      <c r="L1055" s="10"/>
      <c r="M1055" s="10"/>
      <c r="N1055" s="10"/>
      <c r="O1055" s="10"/>
      <c r="P1055" s="10"/>
      <c r="Q1055" s="10"/>
      <c r="R1055" s="10"/>
      <c r="S1055" s="10"/>
      <c r="T1055" s="10"/>
    </row>
    <row r="1056" spans="2:20" s="9" customFormat="1"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</row>
    <row r="1057" spans="2:51" s="9" customFormat="1" hidden="1">
      <c r="B1057" s="9" t="s">
        <v>4</v>
      </c>
      <c r="D1057" s="9" t="s">
        <v>4</v>
      </c>
      <c r="E1057" s="10" t="s">
        <v>5</v>
      </c>
      <c r="F1057" s="10" t="s">
        <v>4</v>
      </c>
      <c r="G1057" s="10" t="s">
        <v>6</v>
      </c>
      <c r="H1057" s="10" t="s">
        <v>119</v>
      </c>
      <c r="I1057" s="10" t="s">
        <v>4</v>
      </c>
      <c r="J1057" s="10" t="s">
        <v>9</v>
      </c>
      <c r="K1057" s="10" t="s">
        <v>120</v>
      </c>
      <c r="L1057" s="10"/>
      <c r="M1057" s="10"/>
      <c r="N1057" s="10"/>
      <c r="O1057" s="10"/>
      <c r="P1057" s="10"/>
      <c r="Q1057" s="10"/>
      <c r="R1057" s="10"/>
      <c r="S1057" s="10"/>
      <c r="T1057" s="10"/>
    </row>
    <row r="1058" spans="2:51" s="9" customFormat="1" hidden="1">
      <c r="B1058" s="9" t="s">
        <v>124</v>
      </c>
      <c r="C1058" s="9">
        <f>DCOUNTA(A4:T1046,E4,B1057:B1058)</f>
        <v>0</v>
      </c>
      <c r="D1058" s="9" t="s">
        <v>124</v>
      </c>
      <c r="E1058" s="10">
        <f>DSUM(A4:T1046,F4,D1057:D1058)</f>
        <v>0</v>
      </c>
      <c r="F1058" s="10" t="s">
        <v>124</v>
      </c>
      <c r="G1058" s="10" t="s">
        <v>121</v>
      </c>
      <c r="H1058" s="10">
        <f>DCOUNTA(A4:T1046,G4,F1057:G1058)</f>
        <v>0</v>
      </c>
      <c r="I1058" s="10" t="s">
        <v>124</v>
      </c>
      <c r="J1058" s="10" t="s">
        <v>122</v>
      </c>
      <c r="K1058" s="10">
        <f>DCOUNTA(A4:T1046,J4,I1057:J1058)</f>
        <v>0</v>
      </c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2:51" s="9" customFormat="1" hidden="1"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</row>
    <row r="1060" spans="2:51" s="9" customFormat="1" hidden="1">
      <c r="B1060" s="9" t="s">
        <v>4</v>
      </c>
      <c r="D1060" s="9" t="s">
        <v>4</v>
      </c>
      <c r="E1060" s="10" t="s">
        <v>5</v>
      </c>
      <c r="F1060" s="10" t="s">
        <v>4</v>
      </c>
      <c r="G1060" s="10" t="s">
        <v>6</v>
      </c>
      <c r="H1060" s="10" t="s">
        <v>119</v>
      </c>
      <c r="I1060" s="10" t="s">
        <v>4</v>
      </c>
      <c r="J1060" s="10" t="s">
        <v>9</v>
      </c>
      <c r="K1060" s="10" t="s">
        <v>120</v>
      </c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2:51" s="9" customFormat="1" hidden="1">
      <c r="B1061" s="9" t="s">
        <v>125</v>
      </c>
      <c r="C1061" s="9">
        <f>DCOUNTA(C4:T1046,E4,B1060:B1061)</f>
        <v>0</v>
      </c>
      <c r="D1061" s="9" t="s">
        <v>125</v>
      </c>
      <c r="E1061" s="10">
        <f>DSUM(A4:T1046,F4,D1060:D1061)</f>
        <v>0</v>
      </c>
      <c r="F1061" s="10" t="s">
        <v>125</v>
      </c>
      <c r="G1061" s="10" t="s">
        <v>121</v>
      </c>
      <c r="H1061" s="10">
        <f>DCOUNTA(A4:T1046,G4,F1060:G1061)</f>
        <v>0</v>
      </c>
      <c r="I1061" s="10" t="s">
        <v>125</v>
      </c>
      <c r="J1061" s="10" t="s">
        <v>122</v>
      </c>
      <c r="K1061" s="10">
        <f>DCOUNTA(A4:T1046,J4,I1060:J1061)</f>
        <v>0</v>
      </c>
      <c r="L1061" s="10"/>
      <c r="M1061" s="10"/>
      <c r="N1061" s="10"/>
      <c r="O1061" s="10"/>
      <c r="P1061" s="10"/>
      <c r="Q1061" s="10"/>
      <c r="R1061" s="10"/>
      <c r="S1061" s="10"/>
      <c r="T1061" s="10"/>
    </row>
    <row r="1062" spans="2:51" s="9" customFormat="1" hidden="1"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2:51" s="9" customFormat="1" hidden="1"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</row>
    <row r="1064" spans="2:51" s="9" customFormat="1" hidden="1">
      <c r="B1064" s="9" t="s">
        <v>4</v>
      </c>
      <c r="D1064" s="9" t="s">
        <v>4</v>
      </c>
      <c r="E1064" s="10" t="s">
        <v>5</v>
      </c>
      <c r="F1064" s="10" t="s">
        <v>4</v>
      </c>
      <c r="G1064" s="10" t="s">
        <v>6</v>
      </c>
      <c r="H1064" s="10" t="s">
        <v>119</v>
      </c>
      <c r="I1064" s="10" t="s">
        <v>4</v>
      </c>
      <c r="J1064" s="10" t="s">
        <v>9</v>
      </c>
      <c r="K1064" s="10" t="s">
        <v>120</v>
      </c>
      <c r="L1064" s="10"/>
      <c r="M1064" s="10"/>
      <c r="N1064" s="10"/>
      <c r="O1064" s="10"/>
      <c r="P1064" s="10"/>
      <c r="Q1064" s="10"/>
      <c r="R1064" s="10"/>
      <c r="S1064" s="10"/>
      <c r="T1064" s="10"/>
    </row>
    <row r="1065" spans="2:51" s="9" customFormat="1" hidden="1">
      <c r="B1065" s="9" t="s">
        <v>126</v>
      </c>
      <c r="C1065" s="9">
        <f>DCOUNTA(A4:T1046,E4,B1064:B1065)</f>
        <v>0</v>
      </c>
      <c r="D1065" s="9" t="s">
        <v>126</v>
      </c>
      <c r="E1065" s="10">
        <f>DSUM(A4:T1046,F4,D1064:D1065)</f>
        <v>0</v>
      </c>
      <c r="F1065" s="10" t="s">
        <v>126</v>
      </c>
      <c r="G1065" s="10" t="s">
        <v>121</v>
      </c>
      <c r="H1065" s="10">
        <f>DCOUNTA(A4:T1046,G4,F1064:G1065)</f>
        <v>0</v>
      </c>
      <c r="I1065" s="10" t="s">
        <v>126</v>
      </c>
      <c r="J1065" s="10" t="s">
        <v>122</v>
      </c>
      <c r="K1065" s="10">
        <f>DCOUNTA(A4:T1046,J4,I1064:J1065)</f>
        <v>0</v>
      </c>
      <c r="L1065" s="10"/>
      <c r="M1065" s="10"/>
      <c r="N1065" s="10"/>
      <c r="O1065" s="10"/>
      <c r="P1065" s="10"/>
      <c r="Q1065" s="10"/>
      <c r="R1065" s="10"/>
      <c r="S1065" s="10"/>
      <c r="T1065" s="10"/>
    </row>
    <row r="1066" spans="2:51" s="9" customFormat="1" hidden="1"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</row>
    <row r="1067" spans="2:51" s="9" customFormat="1" hidden="1">
      <c r="B1067" s="9" t="s">
        <v>4</v>
      </c>
      <c r="D1067" s="9" t="s">
        <v>4</v>
      </c>
      <c r="E1067" s="10" t="s">
        <v>5</v>
      </c>
      <c r="F1067" s="10" t="s">
        <v>4</v>
      </c>
      <c r="G1067" s="10" t="s">
        <v>6</v>
      </c>
      <c r="H1067" s="10" t="s">
        <v>119</v>
      </c>
      <c r="I1067" s="10" t="s">
        <v>4</v>
      </c>
      <c r="J1067" s="10" t="s">
        <v>9</v>
      </c>
      <c r="K1067" s="10" t="s">
        <v>120</v>
      </c>
      <c r="L1067" s="10"/>
      <c r="M1067" s="10"/>
      <c r="N1067" s="10"/>
      <c r="O1067" s="10"/>
      <c r="P1067" s="10"/>
      <c r="Q1067" s="10"/>
      <c r="R1067" s="10"/>
      <c r="S1067" s="10"/>
      <c r="T1067" s="10"/>
    </row>
    <row r="1068" spans="2:51" s="9" customFormat="1" hidden="1">
      <c r="B1068" s="9" t="s">
        <v>43</v>
      </c>
      <c r="C1068" s="9">
        <f>DCOUNTA(B4:T1046,B1067,B1067:B1068)</f>
        <v>5</v>
      </c>
      <c r="D1068" s="9" t="s">
        <v>43</v>
      </c>
      <c r="E1068" s="10">
        <f>DSUM(A4:T1046,F4,D1067:D1068)</f>
        <v>82.224999999999994</v>
      </c>
      <c r="F1068" s="10" t="s">
        <v>43</v>
      </c>
      <c r="G1068" s="10" t="s">
        <v>121</v>
      </c>
      <c r="H1068" s="10">
        <f>DCOUNTA(A4:T1046,G4,F1067:G1068)</f>
        <v>4</v>
      </c>
      <c r="I1068" s="10" t="s">
        <v>43</v>
      </c>
      <c r="J1068" s="10" t="s">
        <v>122</v>
      </c>
      <c r="K1068" s="10">
        <f>DCOUNTA(A4:T1046,J4,I1067:J1068)</f>
        <v>2</v>
      </c>
      <c r="L1068" s="10"/>
      <c r="M1068" s="10"/>
      <c r="N1068" s="10"/>
      <c r="O1068" s="10"/>
      <c r="P1068" s="10"/>
      <c r="Q1068" s="10"/>
      <c r="R1068" s="10"/>
      <c r="S1068" s="10"/>
      <c r="T1068" s="10"/>
    </row>
    <row r="1069" spans="2:51" s="9" customFormat="1"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</row>
    <row r="1070" spans="2:51" s="9" customFormat="1" ht="15.75">
      <c r="C1070" s="11" t="s">
        <v>127</v>
      </c>
      <c r="D1070" s="11" t="s">
        <v>128</v>
      </c>
      <c r="E1070" s="11" t="s">
        <v>129</v>
      </c>
      <c r="F1070" s="11" t="s">
        <v>130</v>
      </c>
      <c r="G1070" s="11" t="s">
        <v>131</v>
      </c>
      <c r="H1070" s="10"/>
      <c r="I1070" s="10"/>
      <c r="J1070" s="10"/>
      <c r="K1070" s="10"/>
      <c r="L1070" s="10"/>
      <c r="M1070" s="10"/>
      <c r="N1070" s="10"/>
      <c r="O1070" s="12"/>
      <c r="P1070" s="10"/>
      <c r="Q1070" s="10"/>
      <c r="R1070" s="10"/>
      <c r="S1070" s="10"/>
      <c r="T1070" s="10"/>
      <c r="AX1070" s="9" t="s">
        <v>132</v>
      </c>
      <c r="AY1070" s="9" t="s">
        <v>133</v>
      </c>
    </row>
    <row r="1071" spans="2:51" s="9" customFormat="1" ht="15.75">
      <c r="C1071" s="13">
        <f>C1052</f>
        <v>11</v>
      </c>
      <c r="D1071" s="14" t="s">
        <v>134</v>
      </c>
      <c r="E1071" s="14">
        <f>E1052</f>
        <v>52.733999999999995</v>
      </c>
      <c r="F1071" s="13">
        <f>H1052</f>
        <v>7</v>
      </c>
      <c r="G1071" s="13">
        <f>K1052</f>
        <v>2</v>
      </c>
      <c r="H1071" s="10"/>
      <c r="I1071" s="10"/>
      <c r="J1071" s="10"/>
      <c r="K1071" s="10"/>
      <c r="L1071" s="10"/>
      <c r="M1071" s="10"/>
      <c r="N1071" s="10"/>
      <c r="O1071" s="12"/>
      <c r="P1071" s="10"/>
      <c r="Q1071" s="10"/>
      <c r="R1071" s="10"/>
      <c r="S1071" s="10"/>
      <c r="T1071" s="10"/>
    </row>
    <row r="1072" spans="2:51" s="9" customFormat="1" ht="15.75">
      <c r="C1072" s="13">
        <f>C1055</f>
        <v>0</v>
      </c>
      <c r="D1072" s="14" t="s">
        <v>135</v>
      </c>
      <c r="E1072" s="14">
        <f>E1055</f>
        <v>0</v>
      </c>
      <c r="F1072" s="13">
        <f>H1055</f>
        <v>0</v>
      </c>
      <c r="G1072" s="13">
        <f>K1055</f>
        <v>0</v>
      </c>
      <c r="H1072" s="10"/>
      <c r="I1072" s="10"/>
      <c r="J1072" s="10"/>
      <c r="K1072" s="10"/>
      <c r="L1072" s="10"/>
      <c r="M1072" s="10"/>
      <c r="N1072" s="10"/>
      <c r="O1072" s="12"/>
      <c r="P1072" s="10"/>
      <c r="Q1072" s="10"/>
      <c r="R1072" s="10"/>
      <c r="S1072" s="10"/>
      <c r="T1072" s="10"/>
    </row>
    <row r="1073" spans="3:20" s="9" customFormat="1" ht="15.75">
      <c r="C1073" s="13">
        <f>C1058</f>
        <v>0</v>
      </c>
      <c r="D1073" s="14" t="s">
        <v>136</v>
      </c>
      <c r="E1073" s="14">
        <f>E1058</f>
        <v>0</v>
      </c>
      <c r="F1073" s="13">
        <f>H1058</f>
        <v>0</v>
      </c>
      <c r="G1073" s="13">
        <f>K1058</f>
        <v>0</v>
      </c>
      <c r="H1073" s="10"/>
      <c r="I1073" s="10"/>
      <c r="J1073" s="10"/>
      <c r="K1073" s="10"/>
      <c r="L1073" s="10"/>
      <c r="M1073" s="10"/>
      <c r="N1073" s="10"/>
      <c r="O1073" s="12"/>
      <c r="P1073" s="10"/>
      <c r="Q1073" s="10"/>
      <c r="R1073" s="10"/>
      <c r="S1073" s="10"/>
      <c r="T1073" s="10"/>
    </row>
    <row r="1074" spans="3:20" s="9" customFormat="1" ht="15.75">
      <c r="C1074" s="13">
        <f>C1061</f>
        <v>0</v>
      </c>
      <c r="D1074" s="14" t="s">
        <v>137</v>
      </c>
      <c r="E1074" s="14">
        <f>E1061</f>
        <v>0</v>
      </c>
      <c r="F1074" s="13">
        <f>H1061</f>
        <v>0</v>
      </c>
      <c r="G1074" s="13">
        <f>K1061</f>
        <v>0</v>
      </c>
      <c r="H1074" s="10"/>
      <c r="I1074" s="10"/>
      <c r="J1074" s="10"/>
      <c r="K1074" s="10"/>
      <c r="L1074" s="10"/>
      <c r="M1074" s="10"/>
      <c r="N1074" s="10"/>
      <c r="O1074" s="12"/>
      <c r="P1074" s="10"/>
      <c r="Q1074" s="10"/>
      <c r="R1074" s="10"/>
      <c r="S1074" s="10"/>
      <c r="T1074" s="10"/>
    </row>
    <row r="1075" spans="3:20" s="9" customFormat="1" ht="15.75">
      <c r="C1075" s="13">
        <f>C1065</f>
        <v>0</v>
      </c>
      <c r="D1075" s="14" t="s">
        <v>126</v>
      </c>
      <c r="E1075" s="14">
        <f>E1065</f>
        <v>0</v>
      </c>
      <c r="F1075" s="13">
        <f>H1065</f>
        <v>0</v>
      </c>
      <c r="G1075" s="13">
        <f>K1065</f>
        <v>0</v>
      </c>
      <c r="H1075" s="10"/>
      <c r="I1075" s="10"/>
      <c r="J1075" s="10"/>
      <c r="K1075" s="10"/>
      <c r="L1075" s="10"/>
      <c r="M1075" s="10"/>
      <c r="N1075" s="10"/>
      <c r="O1075" s="12"/>
      <c r="P1075" s="10"/>
      <c r="Q1075" s="10"/>
      <c r="R1075" s="10"/>
      <c r="S1075" s="10"/>
      <c r="T1075" s="10"/>
    </row>
    <row r="1076" spans="3:20" s="9" customFormat="1" ht="15.75">
      <c r="C1076" s="13">
        <f>C1068</f>
        <v>5</v>
      </c>
      <c r="D1076" s="14" t="s">
        <v>138</v>
      </c>
      <c r="E1076" s="14">
        <f>E1068</f>
        <v>82.224999999999994</v>
      </c>
      <c r="F1076" s="13">
        <f>H1068</f>
        <v>4</v>
      </c>
      <c r="G1076" s="13">
        <f>K1068</f>
        <v>2</v>
      </c>
      <c r="H1076" s="10"/>
      <c r="I1076" s="10"/>
      <c r="J1076" s="10"/>
      <c r="K1076" s="10"/>
      <c r="L1076" s="10"/>
      <c r="M1076" s="10"/>
      <c r="N1076" s="10"/>
      <c r="O1076" s="12"/>
      <c r="P1076" s="10"/>
      <c r="Q1076" s="10"/>
      <c r="R1076" s="10"/>
      <c r="S1076" s="10"/>
      <c r="T1076" s="10"/>
    </row>
    <row r="1077" spans="3:20" s="9" customFormat="1" ht="15.75">
      <c r="C1077" s="15"/>
      <c r="D1077" s="11" t="s">
        <v>139</v>
      </c>
      <c r="E1077" s="11">
        <f>E1071</f>
        <v>52.733999999999995</v>
      </c>
      <c r="F1077" s="15"/>
      <c r="G1077" s="10"/>
      <c r="H1077" s="10"/>
      <c r="I1077" s="10"/>
      <c r="J1077" s="10"/>
      <c r="K1077" s="10"/>
      <c r="L1077" s="10"/>
      <c r="M1077" s="10"/>
      <c r="N1077" s="10"/>
      <c r="O1077" s="12"/>
      <c r="P1077" s="10"/>
      <c r="Q1077" s="10"/>
      <c r="R1077" s="10"/>
      <c r="S1077" s="10"/>
      <c r="T1077" s="10"/>
    </row>
    <row r="1078" spans="3:20" s="9" customFormat="1" ht="15.75">
      <c r="C1078" s="15"/>
      <c r="D1078" s="11" t="s">
        <v>140</v>
      </c>
      <c r="E1078" s="11">
        <f>E1071+E1072+E1073+E1074+E1075+E1076</f>
        <v>134.959</v>
      </c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</row>
    <row r="1079" spans="3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3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3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  <row r="2342" spans="5:20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</row>
    <row r="2343" spans="5:20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</row>
    <row r="2344" spans="5:20" s="1" customFormat="1"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2021-02-17T22:40:48Z</dcterms:created>
  <dcterms:modified xsi:type="dcterms:W3CDTF">2021-02-17T22:40:58Z</dcterms:modified>
</cp:coreProperties>
</file>