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3" i="1"/>
  <c r="C1071" s="1"/>
  <c r="K1060"/>
  <c r="G1070" s="1"/>
  <c r="H1060"/>
  <c r="F1070" s="1"/>
  <c r="E1060"/>
  <c r="E1070" s="1"/>
  <c r="C1060"/>
  <c r="C1070" s="1"/>
  <c r="K1056"/>
  <c r="G1069" s="1"/>
  <c r="H1056"/>
  <c r="F1069" s="1"/>
  <c r="E1056"/>
  <c r="E1069" s="1"/>
  <c r="C1056"/>
  <c r="C1069" s="1"/>
  <c r="K1053"/>
  <c r="G1068" s="1"/>
  <c r="H1053"/>
  <c r="F1068" s="1"/>
  <c r="E1053"/>
  <c r="E1068" s="1"/>
  <c r="C1053"/>
  <c r="C1068" s="1"/>
  <c r="K1050"/>
  <c r="G1067" s="1"/>
  <c r="H1050"/>
  <c r="F1067" s="1"/>
  <c r="E1050"/>
  <c r="E1067" s="1"/>
  <c r="C1050"/>
  <c r="C1067" s="1"/>
  <c r="C1047"/>
  <c r="C1066" s="1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47" s="1"/>
  <c r="G1066" s="1"/>
  <c r="I6"/>
  <c r="H6"/>
  <c r="G6"/>
  <c r="H1047" s="1"/>
  <c r="F1066" s="1"/>
  <c r="F6"/>
  <c r="E1047" s="1"/>
  <c r="E1066" s="1"/>
  <c r="J5"/>
  <c r="K1063" s="1"/>
  <c r="G1071" s="1"/>
  <c r="I5"/>
  <c r="H5"/>
  <c r="G5"/>
  <c r="H1063" s="1"/>
  <c r="F1071" s="1"/>
  <c r="F5"/>
  <c r="E1063" s="1"/>
  <c r="E1071" s="1"/>
  <c r="E1072" l="1"/>
  <c r="E1073"/>
</calcChain>
</file>

<file path=xl/sharedStrings.xml><?xml version="1.0" encoding="utf-8"?>
<sst xmlns="http://schemas.openxmlformats.org/spreadsheetml/2006/main" count="246" uniqueCount="143">
  <si>
    <t>PATOLOGÍA MOLECULAR DEL CÁNCER Y DIANAS TERAPÉUTICAS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</si>
  <si>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</si>
  <si>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</si>
  <si>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</si>
  <si>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</si>
  <si>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</si>
  <si>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</si>
  <si>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</si>
  <si>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</si>
  <si>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</si>
  <si>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</si>
  <si>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</si>
  <si>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</si>
  <si>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</si>
  <si>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</si>
  <si>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</si>
  <si>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</si>
  <si>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</si>
  <si>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</si>
  <si>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</si>
  <si>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Heredia-Soto, V; Redondo, A; Kreilinger, JJP; Martinez-Marin, V; Berjon, A; Mendiola, M</t>
  </si>
  <si>
    <t>3D Culture Modelling: An Emerging Approach for Translational Cancer Research in Sarcomas</t>
  </si>
  <si>
    <t>CURRENT MEDICINAL CHEMISTRY</t>
  </si>
  <si>
    <t>Review</t>
  </si>
  <si>
    <t>[Heredia-Soto, Victoria; Redondo, Andres; Martinez-Marin, Virginia] La Paz Univ Hosp, IdiPAZ, Translat Oncol Grp, Madrid, Spain; [Heredia-Soto, Victoria; Mendiola, Marta] Inst Salud Carlos III, Ctr Biomed Res Canc Network, CIBERONC, Ctr Invest Biomed Red Canc, Madrid 28046, Spain; [Redondo, Andres; Martinez-Marin, Virginia] Univ Hosp La Paz, Hosp La Paz Inst Hlth Res, Dept Med Oncol, Madrid, Spain; [Pozo Kreilinger, Jose Juan; Berjon, Alberto; Mendiola, Marta] La Paz Univ Hosp, IdiPAZ, Mol Pathol &amp; Therapeut Targets Grp, Madrid, Spain; [Pozo Kreilinger, Jose Juan; Berjon, Alberto] La Paz Univ Hosp, IdiPAZ, Dept Pathol, Madrid, Spain; [Mendiola, Marta] La Paz Univ Hosp, IdiPAZ, Mol Pathol &amp; Therapeut Targets Grp, Mol Pathol Diagnost Unit,INGEMM, P Castellana 261, Madrid 28046, Spain</t>
  </si>
  <si>
    <t>Mendiola, M (corresponding author), La Paz Univ Hosp, IdiPAZ, Mol Pathol &amp; Therapeut Targets Grp, Mol Pathol Diagnost Unit,INGEMM, P Castellana 261, Madrid 28046, Spain.</t>
  </si>
  <si>
    <t>0929-8673</t>
  </si>
  <si>
    <t>Trilla-Fuertes, L; Ghanem, I; Maurel, J; G-Pastrian, L; Mendiola, M; Pena, C; Lopez-Vacas, R; Prado-Vazquez, G; Lopez-Camacho, E; Zapater-Moros, A; Heredia, V; Cuatrecasas, M; Garcia-Alfonso, P; Capdevila, J; Conill, C; Garcia-Carbonero, R; Heath, KE; Ramos-Ruiz, R; Llorens, C; Campos-Barros, A; Gamez-Pozo, A; Feliu, J; Vara, JAF</t>
  </si>
  <si>
    <t>Comprehensive Characterization of the Mutational Landscape in Localized Anal Squamous Cell Carcinoma</t>
  </si>
  <si>
    <t>TRANSLATIONAL ONCOLOGY</t>
  </si>
  <si>
    <t>Article</t>
  </si>
  <si>
    <t>[Trilla-Fuertes, Lucia; Prado-Vazquez, Guillermo] Biomed Mol Med SL, C Faraday 7, Madrid 28049, Spain; [Ghanem, Ismael; Feliu, Jaime] Hosp Univ La Paz, Med Oncol Dept, Paseo Castellani 261, Madrid 28046, Spain; [Maurel, Joan] Univ Barcelona, Hosp Clin Barcelona, Med Oncol Dept, IDIBAPS,Translat Gazorn &amp; Targeted Therapeut Soli, Carrer Villarruel 170, Barcelona 08036, Spain; [G-Pastrian, Laura; Pena, Cristina] Hosp Univ La Paz, Pathol Dept, Paseo Castellano 261, Madrid 28046, Spain; [G-Pastrian, Laura; Mendiola, Marta] Hosp Univ La Paz IdiPAZ, Mol Pathol &amp; Therapeut Targets Grp, Paseo Castellano 261, Madrid 28046, Spain; [Mendiola, Marta; Heredia, Victoria; Feliu, Jaime; Fresno Vara, Juan Angel] ISCIII, Biomed Res Networking Ctr Oncol CIBERONC, Av Monforte de Lemos 5, Madrid 28029, Spain; [Lopez-Vacas, Rocio; Lopez-Camacho, Elena; Zapater-Moros, Andrea; Gamez-Pozo, Angelo; Fresno Vara, Juan Angel] Hosp Univ La Paz IdiPAZ, Inst Med &amp; Mol Genet INGEMM, Mol Oncol &amp; Pathol Lab, Paseo Castellana 261, Madrid 28046, Spain; [Heredia, Victoria] Hosp Univ La Paz IdiPAZ, Translat Oncol Lab, Paseo Castellana 261, Madrid 28046, Spain; [Cuatrecasas, Miriam] Hosp Clin Univ Barcelona, Pathol Dept, Carrer Villarroel 170, Barcelona 08036, Spain; [Garcia-Alfonso, Pilar] Hosp Gen Univ Gregorio Maranon, Med Oncol Dept, C Dr Esquerdo 44, Madrid 28007, Spain; [Capdevila, Jaume] Vall Hebron Univ Hosp, Med Oncol Serv, Vall Hebron Inst Oncol VHIO, Passeig Vall dHebron 119-129, Barcelona 08035, Spain; [Conill, Carles] Hosp Clin Univ Barcelona, Radiotherapy Oncol Dept, Carrer Villarroel 170, Barcelona 08036, Spain; [Garcia-Carbonero, Rocio] Hosp Univ 12 Ocubre, Inst Invest Sanitaria Hosp 12 Octubre Imas12, CNIO, UCM,CIBERONC,Med Oncol Dept, Av Cordoba S-N, Madrid 28041, Spain; [Heath, Karen E.; Campos-Barros, Angel] Hosp Univ La Paz, Inst Med &amp; Mol Genet, IdiPAZ, Paseo Castellana 261, Madrid 28046, Spain; [Heath, Karen E.; Campos-Barros, Angel] CIBERER, ISCIII, Unit 753,Paseo Castellana 261, Madrid 28046, Spain; [Ramos-Ruiz, Ricardo] Parque Cient Madrid, Genom Unit Cantoblanco, C Faraday 7, Madrid 28049, Spain; [Llorens, Carlos] Biotechvana SL, Parque Cient Madrid, C Faraday 7, Madrid 28049, Spain; [Feliu, Jaime] Univ Autonoma Madrid, Catedra UAM Amgen, Ciudad Univ Cantoblanco, Madrid 28049, Spain</t>
  </si>
  <si>
    <t>Feliu, J (corresponding author), Hosp Univ La Paz, Med Oncol Dept, Paseo Castellana 261, Madrid 28046, Spain.; Vara, JAF (corresponding author), Hosp Univ La Paz, Mol Oncol &amp; Pathol Lab, Paseo Castellana 261, Madrid 28046, Spain.</t>
  </si>
  <si>
    <t>1936-5233</t>
  </si>
  <si>
    <t>JUL</t>
  </si>
  <si>
    <t>Trilla-Fuertes, L; Ghanem, I; Gamez-Pozo, A; Maurel, J; G-Pastrian, L; Mendiola, M; Pena, C; Lopez-Vacas, R; Prado-Vazquez, G; Lopez-Camacho, E; Zapater-Moros, A; Heredia, V; Cuatrecasas, M; Garcia-Alfonso, P; Capdevila, J; Conill, C; Garcia-Carbonero, R; Ramos-Ruiz, R; Fortes, C; Llorens, C; Nanni, P; Vara, JAF; Feliu, J</t>
  </si>
  <si>
    <t>Genetic Profile and Functional Proteomics of Anal Squamous Cell Carcinoma: Proposal for a Molecular Classification</t>
  </si>
  <si>
    <t>MOLECULAR &amp; CELLULAR PROTEOMICS</t>
  </si>
  <si>
    <t>[Trilla-Fuertes, Lucia; Prado-Vazquez, Guillermo] Biomed Mol Med SL, C Faraday 7, Madrid 28049, Spain; [Ghanem, Ismael; Feliu, Jaime] Hosp Univ La Paz, Med Oncol Dept, Paseo Castellana 261, Madrid 28046, Spain; [Gamez-Pozo, Angelo; Lopez-Vacas, Rocio; Lopez-Camacho, Elena; Zapater-Moros, Andrea; Fresno Vara, Juan Angel] Hosp Univ La Paz IdiPAZ, Inst Med &amp; Mol Genet INGEMM, Mol Oncol &amp; Pathol Lab, Paseo Castellana 261, Madrid 28046, Spain; [Maurel, Joan] Univ Barcelona, Hosp Clin Barcelona, Med Oncol Dept,IDIBAPS, Translat Genom &amp; Targeted Therapeut Solid Tumors, Carrer Villarroel 170, E-08036 Barcelona, Spain; [G-Pastrian, Laura; Pena, Cristina] Hosp Univ La Paz, Pathol Dept, Paseo Castellana 261, Madrid 28046, Spain; [G-Pastrian, Laura; Mendiola, Marta] Hosp Univ La Paz IdiPAZ, Mol Pathol &amp; Therapeut Targets Grp, Paseo Castellana 261, Madrid 28046, Spain; [Mendiola, Marta; Heredia, Victoria; Fresno Vara, Juan Angel; Feliu, Jaime] ISCIII, Biomed Res Networking Ctr Oncol CIBERONC, Av Monforte Lemos 5, Madrid 28029, Spain; [Heredia, Victoria] Hosp Univ La Paz IdiPAZ, Translat Oncol Lab, Paseo Castellana 261, Madrid 28046, Spain; [Cuatrecasas, Miriam] Hosp Clin Univ Barcelona, Pathol Dept, Carrer Villarroel 170, Barcelona 08036, Spain; [Garcia-Alfonso, Pilar] Hosp Gen Univ Gregorio Maranon, Med Oncol Dept, Dr Esquerdo 46, Madrid 28007, Spain; [Capdevila, Jaume] Vall Hebron Univ Hosp, Med Oncol Serv, VHIO, Paseigg Vall dHebron 119, Barcelona 08035, Spain; [Conill, Carles] Hosp Clin Univ Barcelona, Radiotherapy Oncol Dept, Carrer Villarroel 170, Barcelona 08036, Spain; [Garcia-Carbonero, Rocio] Hosp Univ 12 Ocubre, Med Oncol Serv, Av Cordoba S-N, Madrid 28041, Spain; [Ramos-Ruiz, Ricardo] Genom Unit Cantoblanco, Parque Cient Madrid,C Faraday 7, Madrid 28049, Spain; [Fortes, Claudia; Nanni, Paolo] Univ Zurich, Funct Genom Ctr Zurich, ETH Zurich, Winterthurerstr 190, CH-8057 Zurich, Switzerland; [Llorens, Carlos] Biotechvana SL, Parque Cient Madrid,C Faraday 7, Madrid 28049, Spain; [Feliu, Jaime] Univ Autonoma Madrid, Catedra UAM Amgen, Ciudad Univ Cantoblanco, E-28049 Madrid, Spain</t>
  </si>
  <si>
    <t>Feliu, J (corresponding author), Hosp Univ La Paz, Paseo Castellana 261, Madrid 28046, Spain.</t>
  </si>
  <si>
    <t>1535-9476</t>
  </si>
  <si>
    <t>APR</t>
  </si>
  <si>
    <t>Vinal, D; Martinez, D; Garcia-Cuesta, JA; Gutierrez-Sainz, L; Martinez-Recio, S; Villamayor, J; Martinez-Marin, V; Gallego, A; Ortiz-Cruz, E; Mendiola, M; Pozo-Kreilinger, JJ; Berjon, A; Belinchon, B; Bernabeu, D; Espinosa, E; Feliu, J; Redondo, A</t>
  </si>
  <si>
    <t>Prognostic value of neutrophil-to-lymphocyte ratio and other inflammatory markers in patients with high-risk soft tissue sarcomas</t>
  </si>
  <si>
    <t>CLINICAL &amp; TRANSLATIONAL ONCOLOGY</t>
  </si>
  <si>
    <t>[Vinal, D.; Martinez, D.; Garcia-Cuesta, J. A.; Gutierrez-Sainz, L.; Martinez-Recio, S.; Villamayor, J.; Martinez-Marin, V.; Gallego, A.; Espinosa, E.; Feliu, J.; Redondo, A.] Hosp Univ La Paz, IdiPAZ, Dept Med Oncol, Madrid, Spain; [Ortiz-Cruz, E.] Hosp Univ La Paz, Dept Orthopaed Surg, Paseo Castellana 261, Madrid 28046, Spain; [Mendiola, M.; Pozo-Kreilinger, J. J.] IdiPAZ, Mol Pathol &amp; Therapeut Targets Grp, Madrid, Spain; [Pozo-Kreilinger, J. J.; Berjon, A.] Hosp Univ La Paz, Dept Pathol, Madrid, Spain; [Belinchon, B.] Hosp Univ La Paz, Dept Radiat Oncol, Madrid, Spain; [Bernabeu, D.] Hosp Univ La Paz, Dept Radiol, Madrid, Spain; [Pozo-Kreilinger, J. J.; Espinosa, E.; Feliu, J.; Redondo, A.] Univ Autonoma Madrid, Fac Med, Madrid, Spain; [Martinez-Marin, V.; Espinosa, E.; Feliu, J.; Redondo, A.] IdiPAZ, Translat Oncol Grp, Madrid, Spain; [Mendiola, M.; Espinosa, E.; Feliu, J.] CIBERONC, Madrid, Spain; [Espinosa, E.; Feliu, J.; Redondo, A.] Catedra UAM AMGEN, Madrid, Spain</t>
  </si>
  <si>
    <t>Redondo, A (corresponding author), Hosp Univ La Paz, IdiPAZ, Dept Med Oncol, Madrid, Spain.; Redondo, A (corresponding author), Univ Autonoma Madrid, Fac Med, Madrid, Spain.; Redondo, A (corresponding author), IdiPAZ, Translat Oncol Grp, Madrid, Spain.; Redondo, A (corresponding author), Catedra UAM AMGEN, Madrid, Spain.</t>
  </si>
  <si>
    <t>1699-048X</t>
  </si>
  <si>
    <t>OCT</t>
  </si>
  <si>
    <t>Mayoral-Varo, V; Calcabrini, A; Sanchez-Bailon, MP; Martinez-Costa, OH; Gonzalez-Paramos, C; Ciordia, S; Hardisson, D; Aragon, JJ; Fernandez-Moreno, MA; Martin-Perez, J</t>
  </si>
  <si>
    <t>c-Src functionality controls self-renewal and glucose metabolism in MCF7 breast cancer stem cells</t>
  </si>
  <si>
    <t>PLOS ONE</t>
  </si>
  <si>
    <t>[Mayoral-Varo, Victor; Calcabrini, Annarica; Sanchez-Bailon, Maria Pilar; Martinez-Costa, Oscar H.; Gonzalez-Paramos, Cristina; Aragon, Juan J.; Fernandez-Moreno, Miguel angel; Martin-Perez, Jorge] UAM, CSIC, Inst Invest Biomed A Sols, Madrid, Spain; [Ciordia, Sergio] CSIC, Ctr Nacl Biotecnol, Serv Espectrometria Masas, Madrid, Spain; [Hardisson, David] Hosp Univ La Paz, Serv Anat Patol, Madrid, Spain; [Hardisson, David] Univ Autonoma Madrid UAM, Fac Med, Dept Anat Patol, Madrid, Spain; [Hardisson, David; Martin-Perez, Jorge] Inst Invest Sanitarias Hosp La Paz IdiPAZ, Madrid, Spain; [Fernandez-Moreno, Miguel angel] Univ Autonoma Madrid, Fac Med, Ctr Invest Biomed Red Enfermedades Raras CIBERER, Madrid, Spain; [Fernandez-Moreno, Miguel angel] Hosp 12 Octubre Imas12, Inst Invest Sanitaria, Madrid, Spain; [Calcabrini, Annarica] Ist Super Sanita, Natl Ctr Drug Res &amp; Evaluat, Rome, Italy; [Sanchez-Bailon, Maria Pilar] Max Delbruck Ctr Mol Med MDC, Berlin, Germany</t>
  </si>
  <si>
    <t>Martin-Perez, J (corresponding author), UAM, CSIC, Inst Invest Biomed A Sols, Madrid, Spain.; Martin-Perez, J (corresponding author), Inst Invest Sanitarias Hosp La Paz IdiPAZ, Madrid, Spain.</t>
  </si>
  <si>
    <t>1932-6203</t>
  </si>
  <si>
    <t>e0235850</t>
  </si>
  <si>
    <t>Casas-Arozamena, C; Diaz, E; Moiola, CP; Alonso-Alconada, L; Ferreiros, A; Abalo, A; Gil, CL; Oltra, SS; de Santiago, J; Cabrera, S; Sampayo, V; Bouso, M; Arias, E; Cueva, J; Colas, E; Vilar, A; Gil-Moreno, A; Abal, M; Moreno-Bueno, G; Muinelo-Romay, L</t>
  </si>
  <si>
    <t>Genomic Profiling of Uterine Aspirates and cfDNA as an Integrative Liquid Biopsy Strategy in Endometrial Cancer</t>
  </si>
  <si>
    <t>JOURNAL OF CLINICAL MEDICINE</t>
  </si>
  <si>
    <t>[Casas-Arozamena, Carlos; Abalo, Alicia; Cueva, Juan; Abal, Miguel; Muinelo-Romay, Laura] Univ Hosp Santiago De Compostela SERGAS, Hlth Res Inst Santiago De Compostela IDIS, Translat Med Oncol Grp Oncomet, Trav Choupana S-N, Santiago De Compostela 15706, Spain; [Diaz, Eva; Oltra, Sara S.; Moreno-Bueno, Gema] Fdn MD Anderson Int, C Gomez Hemans 2, Madrid 28033, Spain; [Pablo Moiola, Cristian; Lopez Gil, Carlos; Cabrera, Silvia; Colas, Eva; Gil-Moreno, Antonio] Univ Autonoma Barcelona, Vall dHebron Res Inst VHIR, Biomed Res Grp Gynecol, 119-129 Pg Vall dHebron, Barcelona 08035, Spain; [Alonso-Alconada, Lorena; Ferreiros, Alba; Abal, Miguel] Nasasbiotech SL, Canton Grande 3, La Coruna 15003, Spain; [de Santiago, Javier] MD Anderson Canc Ctr, Dept Gynecol, Madrid 28029, Spain; [Sampayo, Victoria; Arias, Efigenia; Vilar, Ana] Univ Hosp Santiago De Compostela SERGAS, Dept Gynecol, Trav Choupana S-N, Santiago De Compostela 15706, Spain; [Bouso, Marta] Univ Hosp Santiago De Compostela SERGAS, Dept Pathol, Trav Choupana S-N, Santiago De Compostela 15706, Spain; [Colas, Eva; Gil-Moreno, Antonio; Abal, Miguel; Moreno-Bueno, Gema; Muinelo-Romay, Laura] Ctr Invest Biomed Red Canc CIBERONC, Monforte Lemos 3-5, Madrid 28029, Spain; [Moreno-Bueno, Gema] Auton Univ Madrid UAM, Biomed Res Inst Alberto Sols CSIC UAM, Dept Biochem, IdiPaz, Arzobispo Morcillo 4, Madrid 28029, Spain</t>
  </si>
  <si>
    <t>Muinelo-Romay, L (reprint author), Univ Hosp Santiago De Compostela SERGAS, Hlth Res Inst Santiago De Compostela IDIS, Translat Med Oncol Grp Oncomet, Trav Choupana S-N, Santiago De Compostela 15706, Spain.; Muinelo-Romay, L (reprint author), Ctr Invest Biomed Red Canc CIBERONC, Monforte Lemos 3-5, Madrid 28029, Spain.</t>
  </si>
  <si>
    <t>2077-0383</t>
  </si>
  <si>
    <t>FEB</t>
  </si>
  <si>
    <t>Povedano, E; Montiel, VRV; Gamella, M; Pedrero, M; Barderas, R; Pelaez-Garcia, A; Mendiola, M; Hardisson, D; Feliu, J; Yanez-Sedeno, P; Campuzano, S; Pingarron, JM</t>
  </si>
  <si>
    <t>Amperometric Bioplatforms To Detect Regional DNA Methylation with Single-Base Sensitivity</t>
  </si>
  <si>
    <t>ANALYTICAL CHEMISTRY</t>
  </si>
  <si>
    <t>[Povedano, Eloy; Ruiz-Valdepenas Montiel, Victor; Gamella, Maria; Pedrero, Maria; Yanez-Sedeno, Paloma; Campuzano, Susana; Pingarron, Jose M.] Univ Complutense Madrid, Fac CC Quim, Dept Quim Analit, E-28040 Madrid, Spain; [Barderas, Rodrigo] Inst Salud Carlos III, UFIEC, Chron Dis Programme, Madrid 28220, Spain; [Pelaez-Garcia, Alberto; Mendiola, Marta; Hardisson, David] Hosp Univ La Paz, IdiPAZ, Mol Pathol &amp; Therapeut Targets Grp, Madrid 28046, Spain; [Mendiola, Marta] Hosp Univ La Paz, IdiPAZ, Translat Oncol Grp, Madrid 28046, Spain; [Feliu, Jaime] Inst Salud Carlos III, Ctr Biomed Res Canc Network, Madrid 28029, Spain</t>
  </si>
  <si>
    <t>Campuzano, S; Pingarron, JM (corresponding author), Univ Complutense Madrid, Fac CC Quim, Dept Quim Analit, E-28040 Madrid, Spain.</t>
  </si>
  <si>
    <t>0003-2700</t>
  </si>
  <si>
    <t>APR 7</t>
  </si>
  <si>
    <t>Escoll, M; Lastra, D; Pajares, M; Robledinos-Anton, N; Rojo, AI; Fernandez-Gines, R; Mendiola, M; Martinez-Marin, V; Esteban, I; Lopez-Larrubia, P; Gargini, R; Cuadrado, A</t>
  </si>
  <si>
    <t>Transcription factor NRF2 uses the Hippo pathway effector TAZ to induce tumorigenesis in glioblastomas</t>
  </si>
  <si>
    <t>REDOX BIOLOGY</t>
  </si>
  <si>
    <t>[Escoll, Maribel; Lastra, Diego; Pajares, Marta; Robledinos-Anton, Natalia; Rojo, Ana, I; Fernandez-Gines, Raquel; Lopez-Larrubia, Pilar; Cuadrado, Antonio] Inst Invest Biomed Alberto Sols UAM CSIC, C Arturo Duperier 4, Madrid 28029, Spain; [Escoll, Maribel; Lastra, Diego; Pajares, Marta; Robledinos-Anton, Natalia; Rojo, Ana, I; Fernandez-Gines, Raquel; Lopez-Larrubia, Pilar; Cuadrado, Antonio] Inst Invest Sanitaria La Paz IdiPaz, Madrid, Spain; [Escoll, Maribel; Lastra, Diego; Pajares, Marta; Robledinos-Anton, Natalia; Rojo, Ana, I; Fernandez-Gines, Raquel; Cuadrado, Antonio] Autonomous Univ Madrid, Fac Med, Dept Biochem, Madrid, Spain; [Escoll, Maribel; Lastra, Diego; Pajares, Marta; Robledinos-Anton, Natalia; Rojo, Ana, I; Fernandez-Gines, Raquel; Cuadrado, Antonio] ISCIII, Ctr Invest Biomed Red Enfermedades Neurodegenerat, Madrid, Spain; [Mendiola, Marta] Inst Invest Sanitaria La Paz IdiPaz, Lab Pathol &amp; Translat Oncol, Madrid, Spain; [Martinez-Marin, Virginia; Esteban, Isabel] Inst Invest Sanitaria La Paz IdiPaz, Dept Pathol, Madrid, Spain; [Gargini, Ricardo] Autonomous Univ Madrid, Ctr Biol Mol Severo Ochoa UAM CSIC, Madrid, Spain</t>
  </si>
  <si>
    <t>Cuadrado, A (corresponding author), Inst Invest Biomed Alberto Sols UAM CSIC, C Arturo Duperier 4, Madrid 28029, Spain.</t>
  </si>
  <si>
    <t>2213-2317</t>
  </si>
  <si>
    <t>Marti, C; Sanchez-Mendez, JI</t>
  </si>
  <si>
    <t>Neoadjuvant endocrine therapy for luminal breast cancer treatment: a first-choice alternative in times of crisis such as the COVID-19 pandemic</t>
  </si>
  <si>
    <t>ECANCERMEDICALSCIENCE</t>
  </si>
  <si>
    <t>[Marti, Covadonga; Sanchez-Mendez, Jose, I] Hosp Univ La Paz, Breast Canc Unit, Madrid 28046, Spain; [Marti, Covadonga; Sanchez-Mendez, Jose, I] Hosp Univ La Paz, Gynaecol Dept, Madrid 28046, Spain</t>
  </si>
  <si>
    <t>Marti, C (corresponding author), Hosp Univ La Paz, Breast Canc Unit, Madrid 28046, Spain.; Marti, C (corresponding author), Hosp Univ La Paz, Gynaecol Dept, Madrid 28046, Spain.</t>
  </si>
  <si>
    <t>1754-6605</t>
  </si>
  <si>
    <t>APR 27</t>
  </si>
  <si>
    <t>Pinero-Madrona, A; Ripoll-Orts, F; Sanchez-Mendez, JI; Chaves-Benito, A; Gomez-de la Barcena, MR; Calatrava-Fons, A; Menjon-Beltran, S; Peg-Camara, V</t>
  </si>
  <si>
    <t>External validation of a prognostic model based on total tumor load of sentinel lymph node for early breast cancer patients</t>
  </si>
  <si>
    <t>BREAST CANCER RESEARCH AND TREATMENT</t>
  </si>
  <si>
    <t>[Pinero-Madrona, Antonio] Virgen de La Arrixaca Univ Hosp, Dept Surg, Breast Canc Unit, Ctra Madrid Cartagena S-N, Murcia 30120, Spain; [Ripoll-Orts, Francisco] La Fe Univ &amp; Polytech Hosp, Breast Canc Unit, Valencia, Spain; [Ignacio Sanchez-Mendez, Jose] La Paz Univ Hosp, Breast Unit, Madrid, Spain; [Chaves-Benito, Asuncion] JM Morales Meseguer Hosp, Pathol Dept, Murcia, Spain; [Rodrigo Gomez-de la Barcena, Maximiliano] Burgos Univ Hosp, Pathol Dept, Burgos, Spain; [Calatrava-Fons, Ana] Fdn Inst Oncol, Pathol Dept, Valencia, Spain; [Menjon-Beltran, Salomon] Virgen de Las Nieves Hosp, Oncol Gynaecol Unit, Granada, Spain; [Peg-Camara, Vicente] Vall DHebron Univ Hosp, Pathol Dept, Barcelona, Spain</t>
  </si>
  <si>
    <t>Pinero-Madrona, A (corresponding author), Virgen de La Arrixaca Univ Hosp, Dept Surg, Breast Canc Unit, Ctra Madrid Cartagena S-N, Murcia 30120, Spain.</t>
  </si>
  <si>
    <t>0167-6806</t>
  </si>
  <si>
    <t>JUN</t>
  </si>
  <si>
    <t>Ordulu, Z; Chai, HY; Peng, G; McDonald, AG; De Nictolis, M; Garcia-Fernandez, E; Hardisson, D; Prat, J; Li, PN; Hui, P; Olival, E; Buza, N</t>
  </si>
  <si>
    <t>Molecular and clinicopathologic characterization of intravenous leiomyomatosis</t>
  </si>
  <si>
    <t>MODERN PATHOLOGY</t>
  </si>
  <si>
    <t>[Ordulu, Zehra; Olival, Esther] Massachusetts Gen Hosp, Dept Pathol, Boston, MA 02114 USA; [Chai, Hongyan; Li, Peining] Yale Univ, Sch Med, Dept Genet, New Haven, CT 06510 USA; [Peng, Gang] Yale Sch Publ Hlth, Dept Biostat, New Haven, CT USA; [McDonald, Anna G.] Wake Forest Baptist Med Ctr, Dept Pathol, Winston Salem, NC USA; [De Nictolis, Michele] San Salvatore Hosp, Dept Pathol, Pesaro, Italy; [Garcia-Fernandez, Eugenia; Hardisson, David] Univ Autonoma Madrid, Hosp Univ La Paz, IdiPAZ, Dept Pathol, Madrid, Spain; [Garcia-Fernandez, Eugenia; Hardisson, David] Univ Autonoma Madrid, Fac Med, Madrid, Spain; [Prat, Jaime] Hosp Sta Creu &amp; St Pau, Dept Pathol, Barcelona, Spain; [Hui, Pei; Buza, Natalia] Yale Univ, Sch Med, Dept Pathol, New Haven, CT 06510 USA</t>
  </si>
  <si>
    <t>Buza, N (corresponding author), Yale Univ, Sch Med, Dept Pathol, New Haven, CT 06510 USA.</t>
  </si>
  <si>
    <t>0893-3952</t>
  </si>
  <si>
    <t>SEP</t>
  </si>
  <si>
    <t>Lopez-Janeiro, A; Padilla-Ansala, C; de Andrea, CE; Hardisson, D; Melero, I</t>
  </si>
  <si>
    <t>Prognostic value of macrophage polarization markers in epithelial neoplasms and melanoma. A systematic review and meta-analysis</t>
  </si>
  <si>
    <t>[Lopez-Janeiro, Alvaro; Padilla-Ansala, Carlos; Hardisson, David] Hosp Univ La Paz IdiPaz, Dept Pathol, Madrid, Spain; [de Andrea, Carlos E.] Univ Navarra, Clin Univ Navarra, Dept Pathol, Pamplona, Spain; [de Andrea, Carlos E.] Univ Navarra, Dept Anat Physiol &amp; Pathol, Pamplona, Spain; [de Andrea, Carlos E.; Melero, Ignacio] Navarra Inst Hlth Res IDISNA, Pamplona, Spain; [de Andrea, Carlos E.; Melero, Ignacio] Ctr Invest Biomed Red Canc CIBERONC, Madrid, Spain; [Hardisson, David] La Paz Univ Hosp IdiPaz, Mol Pathol &amp; Therapeut Targets Grp, Madrid, Spain; [Hardisson, David] Univ Autonoma Madrid, Fac Med, Madrid, Spain; [Melero, Ignacio] Clin Univ Navarra, Dept Immunol &amp; Immunotherapy, Pamplona, Spain; [Melero, Ignacio] CIMA Univ Navarra, Program Immunol &amp; Immunotherapy, Pamplona, Spain</t>
  </si>
  <si>
    <t>Lopez-Janeiro, A (corresponding author), Hosp Univ La Paz IdiPaz, Dept Pathol, Madrid, Spain.</t>
  </si>
  <si>
    <t>AUG</t>
  </si>
  <si>
    <t>Leskela, S; Romero, I; Cristobal, E; Perez-Mies, B; Rosa-Rosa, JM; Gutierrez-Pecharroman, A; Santon, A; Gonzalez, BO; Lopez-Reig, R; Hardisson, D; Vera-Sempere, F; Illueca, C; Vieites, B; Lopez-Guerrero, JA; Palacios, J; Poveda, A</t>
  </si>
  <si>
    <t>The Frequency and Prognostic Significance of the Histologic Type in Early-stage Ovarian Carcinoma A Reclassification Study by the Spanish Group for Ovarian Cancer Research (GEICO)</t>
  </si>
  <si>
    <t>AMERICAN JOURNAL OF SURGICAL PATHOLOGY</t>
  </si>
  <si>
    <t>[Leskela, Susanna; Cristobal, Eva; Palacios, Jose] Ramon y Cajal Hlth Res Inst, Madrid, Spain; [Leskela, Susanna; Perez-Mies, Belen; Rosa-Rosa, Juan M.; Santon, Almudena; Palacios, Jose] Carlos III Hlth Inst, CIBER ONC, Madrid, Spain; [Perez-Mies, Belen; Gutierrez-Pecharroman, Ana; Santon, Almudena; Palacios, Jose] Hosp Ramon &amp; Cajal, Dept Pathol, Madrid, Spain; [Hardisson, David] Hosp Univ La Paz, IdiPAZ, Dept Pathol, Madrid, Spain; [Palacios, Jose] Alcala Univ, Fac Med, Madrid, Spain; [Romero, Ignacio] Valencian Inst Oncol, Clin Area Gynecol Oncol, Valencia, Spain; [Lopez-Reig, Raquel; Lopez-Guerrero, Jose A.] Valencian Inst Oncol, Mol Biol Lab, Valencia, Spain; [Illueca, Carmen] Valencian Oncol Inst Fdn, Dept Pathol, Valencia, Spain; [Vera-Sempere, Francisco] Hosp Univ La Fe, Dept Pathol, Valencia, Spain; [Vera-Sempere, Francisco] Univ Valencia, Dept Pathol, Valencia, Spain; [Poveda, Andres] Hosp Quironsalud Valencia, Initia Oncol, Oncogynecol Dept, Valencia, Spain; [Gonzalez, Belen O.] Hosp Santa Creu &amp; Sant Pau, Dept Med Oncol, Barcelona, Spain; [Vieites, Begona] Virgen del Rocio Univ Hosp, Dept Pathol, Seville, Spain</t>
  </si>
  <si>
    <t>Lopez-Guerrero, JA (corresponding author), Hosp Ramon &amp; Cajal, Carr Colmenar Viejo,Km 9 100, E-28034 Madrid, Spain.</t>
  </si>
  <si>
    <t>0147-5185</t>
  </si>
  <si>
    <t>Heredia-Soto, V; Lopez-Guerrero, J A; Redondo, A; Mendiola, M</t>
  </si>
  <si>
    <t>The hallmarks of ovarian cancer: Focus on angiogenesis and micro-environment and new models for their characterisation.</t>
  </si>
  <si>
    <t>EJC supplements : EJC : official journal of EORTC, European Organization for Research and Treatment of Cancer ... [et al.]</t>
  </si>
  <si>
    <t>Translational Oncology Research Laboratory, La Paz University Hospital Biomedical Research Institute, IdiPAZ, Paseo de La Castellana 261, 28046, Madrid, Spain.; Centro de Investigacion Biomedica en Red de Cancer, CIBERONC, Instituto de Salud Carlos III, Monforte de Lemos 5, Madrid, 28029, Spain.; Laboratory of Molecular Biology, Fundacion Instituto Valenciano de Oncologia, Carrer Del Professor Beltran Baguena, 8, 46009, Valencia, Spain.; Medical Oncology Department, La Paz University Hospital, Paseo de La Castellana 261, 28046, Madrid, Spain.; Faculty of Medicine, Catedra UAM-Amgen, Universidad Autonoma de Madrid, Madrid, Spain.; Molecular Pathology and Therapeutic Targets Research Laboratory, La Paz University Hospital Biomedical Research Institute, IdiPAZ, Paseo de La Castellana 261, 28046, Madrid, Spain.; Molecular Pathology Diagnostic Section, Medical and Molecular Medicine Institute, INGEMM, Paseo de La Castellana 261, 28046, Madrid, Spain.</t>
  </si>
  <si>
    <t>no tiene</t>
  </si>
  <si>
    <t>1359-6349</t>
  </si>
  <si>
    <t>2020 Aug</t>
  </si>
  <si>
    <t>49-55</t>
  </si>
  <si>
    <t>Goebel, EA; Hernandez Bonilla, S; Dong, F; Dickson, BC; Hoang, LN; Hardisson, D; Lacambra, MD; Lu, FI; Fletcher, CDM; Crum, CP; Antonescu, CR; Nucci, MR; Kolin, DL</t>
  </si>
  <si>
    <t>Uterine Tumor Resembling Ovarian Sex Cord Tumor (UTROSCT) A Morphologic and Molecular Study of 26 Cases Confirms Recurrent NCOA1-3 Rearrangement</t>
  </si>
  <si>
    <t>[Goebel, Emily A.; Crum, Christopher P.; Nucci, Marisa R.; Kolin, David L.] Harvard Med Sch, Brigham &amp; Womens Hosp, Div Womens &amp; Perinatal Pathol, Boston, MA 02115 USA; [Goebel, Emily A.; Dong, Fei; Fletcher, Christopher D. M.; Crum, Christopher P.; Nucci, Marisa R.; Kolin, David L.] Harvard Med Sch, Brigham &amp; Womens Hosp, Dept Pathol, Boston, MA 02115 USA; [Hernandez Bonilla, Silvia; Hardisson, David] La Paz Univ Hosp, IdiPAZ, Dept Pathol, Madrid, Spain; [Hernandez Bonilla, Silvia; Hardisson, David] Autonomous Univ Madrid, Med Sch, Madrid, Spain; [Dickson, Brendan C.] Mt Sinai Hosp, Dept Pathol &amp; Lab Med, Toronto, ON, Canada; [Dickson, Brendan C.; Lu, Fang-I] Univ Toronto, Dept Lab Med &amp; Pathobiol, Toronto, ON, Canada; [Hoang, Lien N.] Sunnybrook Hlth Sci Ctr, Dept Lab Med &amp; Mol Diagnost, Toronto, ON, Canada; [Lacambra, Maribel D.] Vancouver Gen Hosp, Dept Pathol, Vancouver, BC, Canada; [Lu, Fang-I] Chinese Univ Hong Kong, Prince Wales Hosp, Dept Anat &amp; Cellular Pathol, Shatin, Hong Kong, Peoples R China; [Antonescu, Cristina R.] Mem Sloan Kettering Canc Ctr, Dept Pathol, 1275 York Ave, New York, NY 10021 USA</t>
  </si>
  <si>
    <t>Kolin, DL (corresponding author), Harvard Med Sch, Brigham &amp; Womens Hosp, Womens &amp; Perinatal Pathol, 75 Francis St, Boston, MA 02115 USA.</t>
  </si>
  <si>
    <t>JAN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</si>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</sst>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3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4.1840000000000002</v>
      </c>
      <c r="G5" s="7" t="str">
        <f>VLOOKUP(N5,[1]Revistas!$B$2:$G$62885,3,FALSE)</f>
        <v>Q1</v>
      </c>
      <c r="H5" s="7" t="str">
        <f>VLOOKUP(N5,[1]Revistas!$B$2:$G$62885,4,FALSE)</f>
        <v>PHARMACOLOGY &amp; PHARMACY -- SCIE</v>
      </c>
      <c r="I5" s="7" t="str">
        <f>VLOOKUP(N5,[1]Revistas!$B$2:$G$62885,5,FALSE)</f>
        <v>53/271</v>
      </c>
      <c r="J5" s="7" t="str">
        <f>VLOOKUP(N5,[1]Revistas!$B$2:$G$62885,6,FALSE)</f>
        <v>NO</v>
      </c>
      <c r="K5" s="7" t="s">
        <v>24</v>
      </c>
      <c r="L5" s="7" t="s">
        <v>25</v>
      </c>
      <c r="M5" s="7">
        <v>1</v>
      </c>
      <c r="N5" s="7" t="s">
        <v>26</v>
      </c>
      <c r="O5" s="7"/>
      <c r="P5" s="7">
        <v>2020</v>
      </c>
      <c r="Q5" s="7">
        <v>27</v>
      </c>
      <c r="R5" s="7">
        <v>29</v>
      </c>
      <c r="S5" s="7">
        <v>4778</v>
      </c>
      <c r="T5" s="7">
        <v>4788</v>
      </c>
    </row>
    <row r="6" spans="2:20" s="1" customFormat="1">
      <c r="B6" s="6" t="s">
        <v>27</v>
      </c>
      <c r="C6" s="6" t="s">
        <v>28</v>
      </c>
      <c r="D6" s="6" t="s">
        <v>29</v>
      </c>
      <c r="E6" s="7" t="s">
        <v>30</v>
      </c>
      <c r="F6" s="7">
        <f>VLOOKUP(N6,[1]Revistas!$B$2:$G$62863,2,FALSE)</f>
        <v>3.5579999999999998</v>
      </c>
      <c r="G6" s="7" t="str">
        <f>VLOOKUP(N6,[1]Revistas!$B$2:$G$62885,3,FALSE)</f>
        <v>Q2</v>
      </c>
      <c r="H6" s="7" t="str">
        <f>VLOOKUP(N6,[1]Revistas!$B$2:$G$62885,4,FALSE)</f>
        <v>ONCOLOGY -- SCIE</v>
      </c>
      <c r="I6" s="7" t="str">
        <f>VLOOKUP(N6,[1]Revistas!$B$2:$G$62885,5,FALSE)</f>
        <v>106/244</v>
      </c>
      <c r="J6" s="7" t="str">
        <f>VLOOKUP(N6,[1]Revistas!$B$2:$G$62885,6,FALSE)</f>
        <v>NO</v>
      </c>
      <c r="K6" s="7" t="s">
        <v>31</v>
      </c>
      <c r="L6" s="7" t="s">
        <v>32</v>
      </c>
      <c r="M6" s="7">
        <v>1</v>
      </c>
      <c r="N6" s="7" t="s">
        <v>33</v>
      </c>
      <c r="O6" s="7" t="s">
        <v>34</v>
      </c>
      <c r="P6" s="7">
        <v>2020</v>
      </c>
      <c r="Q6" s="7">
        <v>13</v>
      </c>
      <c r="R6" s="7">
        <v>7</v>
      </c>
      <c r="S6" s="7"/>
      <c r="T6" s="7">
        <v>100778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30</v>
      </c>
      <c r="F7" s="7">
        <f>VLOOKUP(N7,[1]Revistas!$B$2:$G$62863,2,FALSE)</f>
        <v>4.87</v>
      </c>
      <c r="G7" s="7" t="str">
        <f>VLOOKUP(N7,[1]Revistas!$B$2:$G$62885,3,FALSE)</f>
        <v>Q1</v>
      </c>
      <c r="H7" s="7" t="str">
        <f>VLOOKUP(N7,[1]Revistas!$B$2:$G$62885,4,FALSE)</f>
        <v>BIOCHEMICAL RESEARCH METHODS -- SCIE</v>
      </c>
      <c r="I7" s="7" t="str">
        <f>VLOOKUP(N7,[1]Revistas!$B$2:$G$62885,5,FALSE)</f>
        <v>8 DE 77</v>
      </c>
      <c r="J7" s="7" t="str">
        <f>VLOOKUP(N7,[1]Revistas!$B$2:$G$62885,6,FALSE)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 t="s">
        <v>41</v>
      </c>
      <c r="P7" s="7">
        <v>2020</v>
      </c>
      <c r="Q7" s="7">
        <v>19</v>
      </c>
      <c r="R7" s="7">
        <v>4</v>
      </c>
      <c r="S7" s="7">
        <v>690</v>
      </c>
      <c r="T7" s="7">
        <v>700</v>
      </c>
    </row>
    <row r="8" spans="2:20" s="1" customFormat="1">
      <c r="B8" s="6" t="s">
        <v>42</v>
      </c>
      <c r="C8" s="6" t="s">
        <v>43</v>
      </c>
      <c r="D8" s="6" t="s">
        <v>44</v>
      </c>
      <c r="E8" s="7" t="s">
        <v>30</v>
      </c>
      <c r="F8" s="7">
        <f>VLOOKUP(N8,[1]Revistas!$B$2:$G$62863,2,FALSE)</f>
        <v>2.7370000000000001</v>
      </c>
      <c r="G8" s="7" t="str">
        <f>VLOOKUP(N8,[1]Revistas!$B$2:$G$62885,3,FALSE)</f>
        <v>Q3</v>
      </c>
      <c r="H8" s="7" t="str">
        <f>VLOOKUP(N8,[1]Revistas!$B$2:$G$62885,4,FALSE)</f>
        <v>ONCOLOGY -- SCIE</v>
      </c>
      <c r="I8" s="7" t="str">
        <f>VLOOKUP(N8,[1]Revistas!$B$2:$G$62885,5,FALSE)</f>
        <v>157/244</v>
      </c>
      <c r="J8" s="7" t="str">
        <f>VLOOKUP(N8,[1]Revistas!$B$2:$G$62885,6,FALSE)</f>
        <v>NO</v>
      </c>
      <c r="K8" s="7" t="s">
        <v>45</v>
      </c>
      <c r="L8" s="7" t="s">
        <v>46</v>
      </c>
      <c r="M8" s="7">
        <v>2</v>
      </c>
      <c r="N8" s="7" t="s">
        <v>47</v>
      </c>
      <c r="O8" s="7" t="s">
        <v>48</v>
      </c>
      <c r="P8" s="7">
        <v>2020</v>
      </c>
      <c r="Q8" s="7">
        <v>22</v>
      </c>
      <c r="R8" s="7">
        <v>10</v>
      </c>
      <c r="S8" s="7">
        <v>1849</v>
      </c>
      <c r="T8" s="7">
        <v>1856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30</v>
      </c>
      <c r="F9" s="7">
        <f>VLOOKUP(N9,[1]Revistas!$B$2:$G$62863,2,FALSE)</f>
        <v>2.74</v>
      </c>
      <c r="G9" s="7" t="str">
        <f>VLOOKUP(N9,[1]Revistas!$B$2:$G$62885,3,FALSE)</f>
        <v>Q2</v>
      </c>
      <c r="H9" s="7" t="str">
        <f>VLOOKUP(N9,[1]Revistas!$B$2:$G$62885,4,FALSE)</f>
        <v>MULTIDISCIPLINARY SCIENCES -- SCIE</v>
      </c>
      <c r="I9" s="7" t="str">
        <f>VLOOKUP(N9,[1]Revistas!$B$2:$G$62885,5,FALSE)</f>
        <v>27/71</v>
      </c>
      <c r="J9" s="7" t="str">
        <f>VLOOKUP(N9,[1]Revistas!$B$2:$G$62885,6,FALSE)</f>
        <v>NO</v>
      </c>
      <c r="K9" s="7" t="s">
        <v>52</v>
      </c>
      <c r="L9" s="7" t="s">
        <v>53</v>
      </c>
      <c r="M9" s="7">
        <v>1</v>
      </c>
      <c r="N9" s="7" t="s">
        <v>54</v>
      </c>
      <c r="O9" s="7">
        <v>42552</v>
      </c>
      <c r="P9" s="7">
        <v>2020</v>
      </c>
      <c r="Q9" s="7">
        <v>15</v>
      </c>
      <c r="R9" s="7">
        <v>7</v>
      </c>
      <c r="S9" s="7"/>
      <c r="T9" s="7" t="s">
        <v>55</v>
      </c>
    </row>
    <row r="10" spans="2:20" s="1" customFormat="1">
      <c r="B10" s="6" t="s">
        <v>56</v>
      </c>
      <c r="C10" s="6" t="s">
        <v>57</v>
      </c>
      <c r="D10" s="6" t="s">
        <v>58</v>
      </c>
      <c r="E10" s="7" t="s">
        <v>30</v>
      </c>
      <c r="F10" s="7">
        <f>VLOOKUP(N10,[1]Revistas!$B$2:$G$62863,2,FALSE)</f>
        <v>3.3029999999999999</v>
      </c>
      <c r="G10" s="7" t="str">
        <f>VLOOKUP(N10,[1]Revistas!$B$2:$G$62885,3,FALSE)</f>
        <v>Q1</v>
      </c>
      <c r="H10" s="7" t="str">
        <f>VLOOKUP(N10,[1]Revistas!$B$2:$G$62885,4,FALSE)</f>
        <v>MEDICINE, GENERAL &amp; INTERNAL -- SCIE</v>
      </c>
      <c r="I10" s="7" t="str">
        <f>VLOOKUP(N10,[1]Revistas!$B$2:$G$62885,5,FALSE)</f>
        <v>36/165</v>
      </c>
      <c r="J10" s="7" t="str">
        <f>VLOOKUP(N10,[1]Revistas!$B$2:$G$62885,6,FALSE)</f>
        <v>NO</v>
      </c>
      <c r="K10" s="7" t="s">
        <v>59</v>
      </c>
      <c r="L10" s="7" t="s">
        <v>60</v>
      </c>
      <c r="M10" s="7">
        <v>0</v>
      </c>
      <c r="N10" s="7" t="s">
        <v>61</v>
      </c>
      <c r="O10" s="7" t="s">
        <v>62</v>
      </c>
      <c r="P10" s="7">
        <v>2020</v>
      </c>
      <c r="Q10" s="7">
        <v>9</v>
      </c>
      <c r="R10" s="7">
        <v>2</v>
      </c>
      <c r="S10" s="7"/>
      <c r="T10" s="7">
        <v>585</v>
      </c>
    </row>
    <row r="11" spans="2:20" s="1" customFormat="1">
      <c r="B11" s="6" t="s">
        <v>63</v>
      </c>
      <c r="C11" s="6" t="s">
        <v>64</v>
      </c>
      <c r="D11" s="6" t="s">
        <v>65</v>
      </c>
      <c r="E11" s="7" t="s">
        <v>30</v>
      </c>
      <c r="F11" s="7">
        <f>VLOOKUP(N11,[1]Revistas!$B$2:$G$62863,2,FALSE)</f>
        <v>6.7850000000000001</v>
      </c>
      <c r="G11" s="7" t="str">
        <f>VLOOKUP(N11,[1]Revistas!$B$2:$G$62885,3,FALSE)</f>
        <v>Q1</v>
      </c>
      <c r="H11" s="7" t="str">
        <f>VLOOKUP(N11,[1]Revistas!$B$2:$G$62885,4,FALSE)</f>
        <v>CHEMISTRY, ANALYTICAL -- SCIE</v>
      </c>
      <c r="I11" s="7" t="str">
        <f>VLOOKUP(N11,[1]Revistas!$B$2:$G$62885,5,FALSE)</f>
        <v>6 DE 78</v>
      </c>
      <c r="J11" s="7" t="str">
        <f>VLOOKUP(N11,[1]Revistas!$B$2:$G$62885,6,FALSE)</f>
        <v>SI</v>
      </c>
      <c r="K11" s="7" t="s">
        <v>66</v>
      </c>
      <c r="L11" s="7" t="s">
        <v>67</v>
      </c>
      <c r="M11" s="7">
        <v>6</v>
      </c>
      <c r="N11" s="7" t="s">
        <v>68</v>
      </c>
      <c r="O11" s="7" t="s">
        <v>69</v>
      </c>
      <c r="P11" s="7">
        <v>2020</v>
      </c>
      <c r="Q11" s="7">
        <v>92</v>
      </c>
      <c r="R11" s="7">
        <v>7</v>
      </c>
      <c r="S11" s="7">
        <v>5604</v>
      </c>
      <c r="T11" s="7">
        <v>5612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30</v>
      </c>
      <c r="F12" s="7">
        <f>VLOOKUP(N12,[1]Revistas!$B$2:$G$62863,2,FALSE)</f>
        <v>9.9860000000000007</v>
      </c>
      <c r="G12" s="7" t="str">
        <f>VLOOKUP(N12,[1]Revistas!$B$2:$G$62885,3,FALSE)</f>
        <v>Q1</v>
      </c>
      <c r="H12" s="7" t="str">
        <f>VLOOKUP(N12,[1]Revistas!$B$2:$G$62885,4,FALSE)</f>
        <v>BIOCHEMISTRY &amp; MOLECULAR BIOLOGY -- SCIE</v>
      </c>
      <c r="I12" s="7" t="str">
        <f>VLOOKUP(N12,[1]Revistas!$B$2:$G$62885,5,FALSE)</f>
        <v>20/297</v>
      </c>
      <c r="J12" s="7" t="str">
        <f>VLOOKUP(N12,[1]Revistas!$B$2:$G$62885,6,FALSE)</f>
        <v>SI</v>
      </c>
      <c r="K12" s="7" t="s">
        <v>73</v>
      </c>
      <c r="L12" s="7" t="s">
        <v>74</v>
      </c>
      <c r="M12" s="7">
        <v>3</v>
      </c>
      <c r="N12" s="7" t="s">
        <v>75</v>
      </c>
      <c r="O12" s="7" t="s">
        <v>62</v>
      </c>
      <c r="P12" s="7">
        <v>2020</v>
      </c>
      <c r="Q12" s="7">
        <v>30</v>
      </c>
      <c r="R12" s="7"/>
      <c r="S12" s="7"/>
      <c r="T12" s="7">
        <v>101425</v>
      </c>
    </row>
    <row r="13" spans="2:20" s="1" customFormat="1">
      <c r="B13" s="6" t="s">
        <v>76</v>
      </c>
      <c r="C13" s="6" t="s">
        <v>77</v>
      </c>
      <c r="D13" s="6" t="s">
        <v>78</v>
      </c>
      <c r="E13" s="7" t="s">
        <v>30</v>
      </c>
      <c r="F13" s="7" t="str">
        <f>VLOOKUP(N13,[1]Revistas!$B$2:$G$62863,2,FALSE)</f>
        <v>NO TIENE</v>
      </c>
      <c r="G13" s="7" t="str">
        <f>VLOOKUP(N13,[1]Revistas!$B$2:$G$62885,3,FALSE)</f>
        <v>NO TIENE</v>
      </c>
      <c r="H13" s="7" t="str">
        <f>VLOOKUP(N13,[1]Revistas!$B$2:$G$62885,4,FALSE)</f>
        <v>NO TIENE</v>
      </c>
      <c r="I13" s="7" t="str">
        <f>VLOOKUP(N13,[1]Revistas!$B$2:$G$62885,5,FALSE)</f>
        <v>NO TIENE</v>
      </c>
      <c r="J13" s="7" t="str">
        <f>VLOOKUP(N13,[1]Revistas!$B$2:$G$62885,6,FALSE)</f>
        <v>NO</v>
      </c>
      <c r="K13" s="7" t="s">
        <v>79</v>
      </c>
      <c r="L13" s="7" t="s">
        <v>80</v>
      </c>
      <c r="M13" s="7">
        <v>3</v>
      </c>
      <c r="N13" s="7" t="s">
        <v>81</v>
      </c>
      <c r="O13" s="7" t="s">
        <v>82</v>
      </c>
      <c r="P13" s="7">
        <v>2020</v>
      </c>
      <c r="Q13" s="7">
        <v>14</v>
      </c>
      <c r="R13" s="7"/>
      <c r="S13" s="7"/>
      <c r="T13" s="7">
        <v>1027</v>
      </c>
    </row>
    <row r="14" spans="2:20" s="1" customFormat="1">
      <c r="B14" s="6" t="s">
        <v>83</v>
      </c>
      <c r="C14" s="6" t="s">
        <v>84</v>
      </c>
      <c r="D14" s="6" t="s">
        <v>85</v>
      </c>
      <c r="E14" s="7" t="s">
        <v>30</v>
      </c>
      <c r="F14" s="7">
        <f>VLOOKUP(N14,[1]Revistas!$B$2:$G$62863,2,FALSE)</f>
        <v>3.831</v>
      </c>
      <c r="G14" s="7" t="str">
        <f>VLOOKUP(N14,[1]Revistas!$B$2:$G$62885,3,FALSE)</f>
        <v>Q2</v>
      </c>
      <c r="H14" s="7" t="str">
        <f>VLOOKUP(N14,[1]Revistas!$B$2:$G$62885,4,FALSE)</f>
        <v>ONCOLOGY -- SCIE</v>
      </c>
      <c r="I14" s="7" t="str">
        <f>VLOOKUP(N14,[1]Revistas!$B$2:$G$62885,5,FALSE)</f>
        <v>93/244</v>
      </c>
      <c r="J14" s="7" t="str">
        <f>VLOOKUP(N14,[1]Revistas!$B$2:$G$62885,6,FALSE)</f>
        <v>NO</v>
      </c>
      <c r="K14" s="7" t="s">
        <v>86</v>
      </c>
      <c r="L14" s="7" t="s">
        <v>87</v>
      </c>
      <c r="M14" s="7">
        <v>1</v>
      </c>
      <c r="N14" s="7" t="s">
        <v>88</v>
      </c>
      <c r="O14" s="7" t="s">
        <v>89</v>
      </c>
      <c r="P14" s="7">
        <v>2020</v>
      </c>
      <c r="Q14" s="7">
        <v>181</v>
      </c>
      <c r="R14" s="7">
        <v>2</v>
      </c>
      <c r="S14" s="7">
        <v>339</v>
      </c>
      <c r="T14" s="7">
        <v>345</v>
      </c>
    </row>
    <row r="15" spans="2:20" s="1" customFormat="1">
      <c r="B15" s="6" t="s">
        <v>90</v>
      </c>
      <c r="C15" s="6" t="s">
        <v>91</v>
      </c>
      <c r="D15" s="6" t="s">
        <v>92</v>
      </c>
      <c r="E15" s="7" t="s">
        <v>30</v>
      </c>
      <c r="F15" s="7">
        <f>VLOOKUP(N15,[1]Revistas!$B$2:$G$62863,2,FALSE)</f>
        <v>5.9880000000000004</v>
      </c>
      <c r="G15" s="7" t="str">
        <f>VLOOKUP(N15,[1]Revistas!$B$2:$G$62885,3,FALSE)</f>
        <v>Q1</v>
      </c>
      <c r="H15" s="7" t="str">
        <f>VLOOKUP(N15,[1]Revistas!$B$2:$G$62885,4,FALSE)</f>
        <v>PATHOLOGY -- SCIE</v>
      </c>
      <c r="I15" s="7" t="str">
        <f>VLOOKUP(N15,[1]Revistas!$B$2:$G$62885,5,FALSE)</f>
        <v>6 DE 78</v>
      </c>
      <c r="J15" s="7" t="str">
        <f>VLOOKUP(N15,[1]Revistas!$B$2:$G$62885,6,FALSE)</f>
        <v>SI</v>
      </c>
      <c r="K15" s="7" t="s">
        <v>93</v>
      </c>
      <c r="L15" s="7" t="s">
        <v>94</v>
      </c>
      <c r="M15" s="7">
        <v>1</v>
      </c>
      <c r="N15" s="7" t="s">
        <v>95</v>
      </c>
      <c r="O15" s="7" t="s">
        <v>96</v>
      </c>
      <c r="P15" s="7">
        <v>2020</v>
      </c>
      <c r="Q15" s="7">
        <v>33</v>
      </c>
      <c r="R15" s="7">
        <v>9</v>
      </c>
      <c r="S15" s="7">
        <v>1844</v>
      </c>
      <c r="T15" s="7">
        <v>1860</v>
      </c>
    </row>
    <row r="16" spans="2:20" s="1" customFormat="1">
      <c r="B16" s="6" t="s">
        <v>97</v>
      </c>
      <c r="C16" s="6" t="s">
        <v>98</v>
      </c>
      <c r="D16" s="6" t="s">
        <v>92</v>
      </c>
      <c r="E16" s="7" t="s">
        <v>23</v>
      </c>
      <c r="F16" s="7">
        <f>VLOOKUP(N16,[1]Revistas!$B$2:$G$62863,2,FALSE)</f>
        <v>5.9880000000000004</v>
      </c>
      <c r="G16" s="7" t="str">
        <f>VLOOKUP(N16,[1]Revistas!$B$2:$G$62885,3,FALSE)</f>
        <v>Q1</v>
      </c>
      <c r="H16" s="7" t="str">
        <f>VLOOKUP(N16,[1]Revistas!$B$2:$G$62885,4,FALSE)</f>
        <v>PATHOLOGY -- SCIE</v>
      </c>
      <c r="I16" s="7" t="str">
        <f>VLOOKUP(N16,[1]Revistas!$B$2:$G$62885,5,FALSE)</f>
        <v>6 DE 78</v>
      </c>
      <c r="J16" s="7" t="str">
        <f>VLOOKUP(N16,[1]Revistas!$B$2:$G$62885,6,FALSE)</f>
        <v>SI</v>
      </c>
      <c r="K16" s="7" t="s">
        <v>99</v>
      </c>
      <c r="L16" s="7" t="s">
        <v>100</v>
      </c>
      <c r="M16" s="7">
        <v>2</v>
      </c>
      <c r="N16" s="7" t="s">
        <v>95</v>
      </c>
      <c r="O16" s="7" t="s">
        <v>101</v>
      </c>
      <c r="P16" s="7">
        <v>2020</v>
      </c>
      <c r="Q16" s="7">
        <v>33</v>
      </c>
      <c r="R16" s="7">
        <v>8</v>
      </c>
      <c r="S16" s="7">
        <v>1458</v>
      </c>
      <c r="T16" s="7">
        <v>1465</v>
      </c>
    </row>
    <row r="17" spans="2:20" s="1" customFormat="1">
      <c r="B17" s="6" t="s">
        <v>102</v>
      </c>
      <c r="C17" s="6" t="s">
        <v>103</v>
      </c>
      <c r="D17" s="6" t="s">
        <v>104</v>
      </c>
      <c r="E17" s="7" t="s">
        <v>30</v>
      </c>
      <c r="F17" s="7">
        <f>VLOOKUP(N17,[1]Revistas!$B$2:$G$62863,2,FALSE)</f>
        <v>4.9580000000000002</v>
      </c>
      <c r="G17" s="7" t="str">
        <f>VLOOKUP(N17,[1]Revistas!$B$2:$G$62885,3,FALSE)</f>
        <v>Q1</v>
      </c>
      <c r="H17" s="7" t="str">
        <f>VLOOKUP(N17,[1]Revistas!$B$2:$G$62885,4,FALSE)</f>
        <v>SURGERY -- SCIE</v>
      </c>
      <c r="I17" s="7" t="str">
        <f>VLOOKUP(N17,[1]Revistas!$B$2:$G$62885,5,FALSE)</f>
        <v>10/210</v>
      </c>
      <c r="J17" s="7" t="str">
        <f>VLOOKUP(N17,[1]Revistas!$B$2:$G$62885,6,FALSE)</f>
        <v>SI</v>
      </c>
      <c r="K17" s="7" t="s">
        <v>105</v>
      </c>
      <c r="L17" s="7" t="s">
        <v>106</v>
      </c>
      <c r="M17" s="7">
        <v>3</v>
      </c>
      <c r="N17" s="7" t="s">
        <v>107</v>
      </c>
      <c r="O17" s="7" t="s">
        <v>62</v>
      </c>
      <c r="P17" s="7">
        <v>2020</v>
      </c>
      <c r="Q17" s="7">
        <v>44</v>
      </c>
      <c r="R17" s="7">
        <v>2</v>
      </c>
      <c r="S17" s="7">
        <v>149</v>
      </c>
      <c r="T17" s="7">
        <v>161</v>
      </c>
    </row>
    <row r="18" spans="2:20" s="1" customFormat="1">
      <c r="B18" s="6" t="s">
        <v>108</v>
      </c>
      <c r="C18" s="6" t="s">
        <v>109</v>
      </c>
      <c r="D18" s="6" t="s">
        <v>110</v>
      </c>
      <c r="E18" s="7" t="s">
        <v>30</v>
      </c>
      <c r="F18" s="7" t="str">
        <f>VLOOKUP(N18,[1]Revistas!$B$2:$G$62863,2,FALSE)</f>
        <v>NO TIENE</v>
      </c>
      <c r="G18" s="7" t="str">
        <f>VLOOKUP(N18,[1]Revistas!$B$2:$G$62885,3,FALSE)</f>
        <v>NO TIENE</v>
      </c>
      <c r="H18" s="7" t="str">
        <f>VLOOKUP(N18,[1]Revistas!$B$2:$G$62885,4,FALSE)</f>
        <v>NO TIENE</v>
      </c>
      <c r="I18" s="7" t="str">
        <f>VLOOKUP(N18,[1]Revistas!$B$2:$G$62885,5,FALSE)</f>
        <v>NO TIENE</v>
      </c>
      <c r="J18" s="7" t="str">
        <f>VLOOKUP(N18,[1]Revistas!$B$2:$G$62885,6,FALSE)</f>
        <v>NO</v>
      </c>
      <c r="K18" s="7" t="s">
        <v>111</v>
      </c>
      <c r="L18" s="7"/>
      <c r="M18" s="7" t="s">
        <v>112</v>
      </c>
      <c r="N18" s="7" t="s">
        <v>113</v>
      </c>
      <c r="O18" s="7" t="s">
        <v>114</v>
      </c>
      <c r="P18" s="7">
        <v>2020</v>
      </c>
      <c r="Q18" s="7">
        <v>15</v>
      </c>
      <c r="R18" s="7"/>
      <c r="S18" s="7" t="s">
        <v>115</v>
      </c>
      <c r="T18" s="7"/>
    </row>
    <row r="19" spans="2:20" s="1" customFormat="1">
      <c r="B19" s="6" t="s">
        <v>116</v>
      </c>
      <c r="C19" s="6" t="s">
        <v>117</v>
      </c>
      <c r="D19" s="6" t="s">
        <v>104</v>
      </c>
      <c r="E19" s="7" t="s">
        <v>30</v>
      </c>
      <c r="F19" s="7">
        <f>VLOOKUP(N19,[1]Revistas!$B$2:$G$62863,2,FALSE)</f>
        <v>4.9580000000000002</v>
      </c>
      <c r="G19" s="7" t="str">
        <f>VLOOKUP(N19,[1]Revistas!$B$2:$G$62885,3,FALSE)</f>
        <v>Q1</v>
      </c>
      <c r="H19" s="7" t="str">
        <f>VLOOKUP(N19,[1]Revistas!$B$2:$G$62885,4,FALSE)</f>
        <v>SURGERY -- SCIE</v>
      </c>
      <c r="I19" s="7" t="str">
        <f>VLOOKUP(N19,[1]Revistas!$B$2:$G$62885,5,FALSE)</f>
        <v>10/210</v>
      </c>
      <c r="J19" s="7" t="str">
        <f>VLOOKUP(N19,[1]Revistas!$B$2:$G$62885,6,FALSE)</f>
        <v>SI</v>
      </c>
      <c r="K19" s="7" t="s">
        <v>118</v>
      </c>
      <c r="L19" s="7" t="s">
        <v>119</v>
      </c>
      <c r="M19" s="7">
        <v>6</v>
      </c>
      <c r="N19" s="7" t="s">
        <v>107</v>
      </c>
      <c r="O19" s="7" t="s">
        <v>120</v>
      </c>
      <c r="P19" s="7">
        <v>2020</v>
      </c>
      <c r="Q19" s="7">
        <v>44</v>
      </c>
      <c r="R19" s="7">
        <v>1</v>
      </c>
      <c r="S19" s="7">
        <v>30</v>
      </c>
      <c r="T19" s="7">
        <v>42</v>
      </c>
    </row>
    <row r="20" spans="2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5" spans="2:21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</row>
    <row r="1046" spans="2:21" s="9" customFormat="1">
      <c r="B1046" s="9" t="s">
        <v>4</v>
      </c>
      <c r="C1046" s="9" t="s">
        <v>4</v>
      </c>
      <c r="D1046" s="9" t="s">
        <v>4</v>
      </c>
      <c r="E1046" s="10" t="s">
        <v>5</v>
      </c>
      <c r="F1046" s="10" t="s">
        <v>4</v>
      </c>
      <c r="G1046" s="10" t="s">
        <v>6</v>
      </c>
      <c r="H1046" s="10" t="s">
        <v>121</v>
      </c>
      <c r="I1046" s="10" t="s">
        <v>4</v>
      </c>
      <c r="J1046" s="10" t="s">
        <v>9</v>
      </c>
      <c r="K1046" s="10" t="s">
        <v>122</v>
      </c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</row>
    <row r="1047" spans="2:21" s="9" customFormat="1">
      <c r="B1047" s="9" t="s">
        <v>30</v>
      </c>
      <c r="C1047" s="9">
        <f>DCOUNTA(A4:T1040,C1046,B1046:B1047)</f>
        <v>13</v>
      </c>
      <c r="D1047" s="9" t="s">
        <v>30</v>
      </c>
      <c r="E1047" s="10">
        <f>DSUM(A4:T1041,F4,D1046:D1047)</f>
        <v>53.713999999999999</v>
      </c>
      <c r="F1047" s="10" t="s">
        <v>30</v>
      </c>
      <c r="G1047" s="10" t="s">
        <v>123</v>
      </c>
      <c r="H1047" s="10">
        <f>DCOUNTA(A4:T1041,G4,F1046:G1047)</f>
        <v>7</v>
      </c>
      <c r="I1047" s="10" t="s">
        <v>30</v>
      </c>
      <c r="J1047" s="10" t="s">
        <v>124</v>
      </c>
      <c r="K1047" s="10">
        <f>DCOUNTA(A4:T1041,J4,I1046:J1047)</f>
        <v>5</v>
      </c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</row>
    <row r="1048" spans="2:21" s="9" customFormat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</row>
    <row r="1049" spans="2:21" s="9" customFormat="1">
      <c r="B1049" s="9" t="s">
        <v>4</v>
      </c>
      <c r="D1049" s="9" t="s">
        <v>4</v>
      </c>
      <c r="E1049" s="10" t="s">
        <v>5</v>
      </c>
      <c r="F1049" s="10" t="s">
        <v>4</v>
      </c>
      <c r="G1049" s="10" t="s">
        <v>6</v>
      </c>
      <c r="H1049" s="10" t="s">
        <v>121</v>
      </c>
      <c r="I1049" s="10" t="s">
        <v>4</v>
      </c>
      <c r="J1049" s="10" t="s">
        <v>9</v>
      </c>
      <c r="K1049" s="10" t="s">
        <v>122</v>
      </c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</row>
    <row r="1050" spans="2:21" s="9" customFormat="1">
      <c r="B1050" s="9" t="s">
        <v>125</v>
      </c>
      <c r="C1050" s="9">
        <f>DCOUNTA(A4:T1041,E4,B1049:B1050)</f>
        <v>0</v>
      </c>
      <c r="D1050" s="9" t="s">
        <v>125</v>
      </c>
      <c r="E1050" s="10">
        <f>DSUM(A4:T1041,E1049,D1049:D1050)</f>
        <v>0</v>
      </c>
      <c r="F1050" s="10" t="s">
        <v>125</v>
      </c>
      <c r="G1050" s="10" t="s">
        <v>123</v>
      </c>
      <c r="H1050" s="10">
        <f>DCOUNTA(A4:T1041,G4,F1049:G1050)</f>
        <v>0</v>
      </c>
      <c r="I1050" s="10" t="s">
        <v>125</v>
      </c>
      <c r="J1050" s="10" t="s">
        <v>124</v>
      </c>
      <c r="K1050" s="10">
        <f>DCOUNTA(A4:T1041,J4,I1049:J1050)</f>
        <v>0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</row>
    <row r="1051" spans="2:21" s="9" customFormat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</row>
    <row r="1052" spans="2:21" s="9" customFormat="1">
      <c r="B1052" s="9" t="s">
        <v>4</v>
      </c>
      <c r="D1052" s="9" t="s">
        <v>4</v>
      </c>
      <c r="E1052" s="10" t="s">
        <v>5</v>
      </c>
      <c r="F1052" s="10" t="s">
        <v>4</v>
      </c>
      <c r="G1052" s="10" t="s">
        <v>6</v>
      </c>
      <c r="H1052" s="10" t="s">
        <v>121</v>
      </c>
      <c r="I1052" s="10" t="s">
        <v>4</v>
      </c>
      <c r="J1052" s="10" t="s">
        <v>9</v>
      </c>
      <c r="K1052" s="10" t="s">
        <v>122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</row>
    <row r="1053" spans="2:21" s="9" customFormat="1">
      <c r="B1053" s="9" t="s">
        <v>126</v>
      </c>
      <c r="C1053" s="9">
        <f>DCOUNTA(A4:T1041,E4,B1052:B1053)</f>
        <v>0</v>
      </c>
      <c r="D1053" s="9" t="s">
        <v>126</v>
      </c>
      <c r="E1053" s="10">
        <f>DSUM(A4:T1041,F4,D1052:D1053)</f>
        <v>0</v>
      </c>
      <c r="F1053" s="10" t="s">
        <v>126</v>
      </c>
      <c r="G1053" s="10" t="s">
        <v>123</v>
      </c>
      <c r="H1053" s="10">
        <f>DCOUNTA(A4:T1041,G4,F1052:G1053)</f>
        <v>0</v>
      </c>
      <c r="I1053" s="10" t="s">
        <v>126</v>
      </c>
      <c r="J1053" s="10" t="s">
        <v>124</v>
      </c>
      <c r="K1053" s="10">
        <f>DCOUNTA(A4:T1041,J4,I1052:J1053)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</row>
    <row r="1054" spans="2:21" s="9" customFormat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>
      <c r="B1055" s="9" t="s">
        <v>4</v>
      </c>
      <c r="D1055" s="9" t="s">
        <v>4</v>
      </c>
      <c r="E1055" s="10" t="s">
        <v>5</v>
      </c>
      <c r="F1055" s="10" t="s">
        <v>4</v>
      </c>
      <c r="G1055" s="10" t="s">
        <v>6</v>
      </c>
      <c r="H1055" s="10" t="s">
        <v>121</v>
      </c>
      <c r="I1055" s="10" t="s">
        <v>4</v>
      </c>
      <c r="J1055" s="10" t="s">
        <v>9</v>
      </c>
      <c r="K1055" s="10" t="s">
        <v>122</v>
      </c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>
      <c r="B1056" s="9" t="s">
        <v>127</v>
      </c>
      <c r="C1056" s="9">
        <f>DCOUNTA(C4:T1041,E4,B1055:B1056)</f>
        <v>0</v>
      </c>
      <c r="D1056" s="9" t="s">
        <v>127</v>
      </c>
      <c r="E1056" s="10">
        <f>DSUM(A4:T1041,F4,D1055:D1056)</f>
        <v>0</v>
      </c>
      <c r="F1056" s="10" t="s">
        <v>127</v>
      </c>
      <c r="G1056" s="10" t="s">
        <v>123</v>
      </c>
      <c r="H1056" s="10">
        <f>DCOUNTA(A4:T1041,G4,F1055:G1056)</f>
        <v>0</v>
      </c>
      <c r="I1056" s="10" t="s">
        <v>127</v>
      </c>
      <c r="J1056" s="10" t="s">
        <v>124</v>
      </c>
      <c r="K1056" s="10">
        <f>DCOUNTA(A4:T1041,J4,I1055:J1056)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52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52" s="9" customFormat="1" hidden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52" s="9" customFormat="1" hidden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121</v>
      </c>
      <c r="I1059" s="10" t="s">
        <v>4</v>
      </c>
      <c r="J1059" s="10" t="s">
        <v>9</v>
      </c>
      <c r="K1059" s="10" t="s">
        <v>122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52" s="9" customFormat="1" hidden="1">
      <c r="B1060" s="9" t="s">
        <v>128</v>
      </c>
      <c r="C1060" s="9">
        <f>DCOUNTA(A4:T1041,E4,B1059:B1060)</f>
        <v>0</v>
      </c>
      <c r="D1060" s="9" t="s">
        <v>128</v>
      </c>
      <c r="E1060" s="10">
        <f>DSUM(A4:T1041,F4,D1059:D1060)</f>
        <v>0</v>
      </c>
      <c r="F1060" s="10" t="s">
        <v>128</v>
      </c>
      <c r="G1060" s="10" t="s">
        <v>123</v>
      </c>
      <c r="H1060" s="10">
        <f>DCOUNTA(A4:T1041,G4,F1059:G1060)</f>
        <v>0</v>
      </c>
      <c r="I1060" s="10" t="s">
        <v>128</v>
      </c>
      <c r="J1060" s="10" t="s">
        <v>124</v>
      </c>
      <c r="K1060" s="10">
        <f>DCOUNTA(A4:T1041,J4,I1059:J1060)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52" s="9" customFormat="1" hidden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52" s="9" customFormat="1" hidden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121</v>
      </c>
      <c r="I1062" s="10" t="s">
        <v>4</v>
      </c>
      <c r="J1062" s="10" t="s">
        <v>9</v>
      </c>
      <c r="K1062" s="10" t="s">
        <v>122</v>
      </c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52" s="9" customFormat="1" hidden="1">
      <c r="B1063" s="9" t="s">
        <v>23</v>
      </c>
      <c r="C1063" s="9">
        <f>DCOUNTA(B4:T1041,B1062,B1062:B1063)</f>
        <v>2</v>
      </c>
      <c r="D1063" s="9" t="s">
        <v>23</v>
      </c>
      <c r="E1063" s="10">
        <f>DSUM(A4:T1041,F4,D1062:D1063)</f>
        <v>10.172000000000001</v>
      </c>
      <c r="F1063" s="10" t="s">
        <v>23</v>
      </c>
      <c r="G1063" s="10" t="s">
        <v>123</v>
      </c>
      <c r="H1063" s="10">
        <f>DCOUNTA(A4:T1041,G4,F1062:G1063)</f>
        <v>2</v>
      </c>
      <c r="I1063" s="10" t="s">
        <v>23</v>
      </c>
      <c r="J1063" s="10" t="s">
        <v>124</v>
      </c>
      <c r="K1063" s="10">
        <f>DCOUNTA(A4:T1041,J4,I1062:J1063)</f>
        <v>1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52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52" s="9" customFormat="1" ht="15.75">
      <c r="C1065" s="11" t="s">
        <v>129</v>
      </c>
      <c r="D1065" s="11" t="s">
        <v>130</v>
      </c>
      <c r="E1065" s="11" t="s">
        <v>131</v>
      </c>
      <c r="F1065" s="11" t="s">
        <v>132</v>
      </c>
      <c r="G1065" s="11" t="s">
        <v>133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  <c r="AY1065" s="9" t="s">
        <v>134</v>
      </c>
      <c r="AZ1065" s="9" t="s">
        <v>135</v>
      </c>
    </row>
    <row r="1066" spans="2:52" s="9" customFormat="1" ht="15.75">
      <c r="C1066" s="13">
        <f>C1047</f>
        <v>13</v>
      </c>
      <c r="D1066" s="14" t="s">
        <v>136</v>
      </c>
      <c r="E1066" s="14">
        <f>E1047</f>
        <v>53.713999999999999</v>
      </c>
      <c r="F1066" s="13">
        <f>H1047</f>
        <v>7</v>
      </c>
      <c r="G1066" s="13">
        <f>K1047</f>
        <v>5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  <c r="U1066" s="10"/>
    </row>
    <row r="1067" spans="2:52" s="9" customFormat="1" ht="15.75">
      <c r="C1067" s="13">
        <f>C1050</f>
        <v>0</v>
      </c>
      <c r="D1067" s="14" t="s">
        <v>137</v>
      </c>
      <c r="E1067" s="14">
        <f>E1050</f>
        <v>0</v>
      </c>
      <c r="F1067" s="13">
        <f>H1050</f>
        <v>0</v>
      </c>
      <c r="G1067" s="13">
        <f>K1050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U1067" s="10"/>
    </row>
    <row r="1068" spans="2:52" s="9" customFormat="1" ht="15.75">
      <c r="C1068" s="13">
        <f>C1053</f>
        <v>0</v>
      </c>
      <c r="D1068" s="14" t="s">
        <v>138</v>
      </c>
      <c r="E1068" s="14">
        <f>E1053</f>
        <v>0</v>
      </c>
      <c r="F1068" s="13">
        <f>H1053</f>
        <v>0</v>
      </c>
      <c r="G1068" s="13">
        <f>K1053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  <c r="U1068" s="10"/>
    </row>
    <row r="1069" spans="2:52" s="9" customFormat="1" ht="15.75">
      <c r="C1069" s="13">
        <f>C1056</f>
        <v>0</v>
      </c>
      <c r="D1069" s="14" t="s">
        <v>139</v>
      </c>
      <c r="E1069" s="14">
        <f>E1056</f>
        <v>0</v>
      </c>
      <c r="F1069" s="13">
        <f>H1056</f>
        <v>0</v>
      </c>
      <c r="G1069" s="13">
        <f>K1056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  <c r="U1069" s="10"/>
    </row>
    <row r="1070" spans="2:52" s="9" customFormat="1" ht="15.75">
      <c r="C1070" s="13">
        <f>C1060</f>
        <v>0</v>
      </c>
      <c r="D1070" s="14" t="s">
        <v>128</v>
      </c>
      <c r="E1070" s="14">
        <f>E1060</f>
        <v>0</v>
      </c>
      <c r="F1070" s="13">
        <f>H1060</f>
        <v>0</v>
      </c>
      <c r="G1070" s="13">
        <f>K1060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U1070" s="10"/>
    </row>
    <row r="1071" spans="2:52" s="9" customFormat="1" ht="15.75">
      <c r="C1071" s="13">
        <f>C1063</f>
        <v>2</v>
      </c>
      <c r="D1071" s="14" t="s">
        <v>140</v>
      </c>
      <c r="E1071" s="14">
        <f>E1063</f>
        <v>10.172000000000001</v>
      </c>
      <c r="F1071" s="13">
        <f>H1063</f>
        <v>2</v>
      </c>
      <c r="G1071" s="13">
        <f>K1063</f>
        <v>1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  <c r="U1071" s="10"/>
    </row>
    <row r="1072" spans="2:52" s="9" customFormat="1" ht="15.75">
      <c r="C1072" s="15"/>
      <c r="D1072" s="11" t="s">
        <v>141</v>
      </c>
      <c r="E1072" s="11">
        <f>E1066</f>
        <v>53.713999999999999</v>
      </c>
      <c r="F1072" s="15"/>
      <c r="G1072" s="10"/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  <c r="U1072" s="10"/>
    </row>
    <row r="1073" spans="3:21" s="9" customFormat="1" ht="15.75">
      <c r="C1073" s="15"/>
      <c r="D1073" s="11" t="s">
        <v>142</v>
      </c>
      <c r="E1073" s="11">
        <f>E1066+E1067+E1068+E1069+E1070+E1071</f>
        <v>63.885999999999996</v>
      </c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3:21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3:21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3:21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1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1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1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1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1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1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1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1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1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1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1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1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2021-02-17T22:40:30Z</dcterms:created>
  <dcterms:modified xsi:type="dcterms:W3CDTF">2021-02-17T22:40:39Z</dcterms:modified>
</cp:coreProperties>
</file>