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61" i="1"/>
  <c r="C1069" s="1"/>
  <c r="K1058"/>
  <c r="G1068" s="1"/>
  <c r="H1058"/>
  <c r="F1068" s="1"/>
  <c r="E1058"/>
  <c r="E1068" s="1"/>
  <c r="C1058"/>
  <c r="C1068" s="1"/>
  <c r="K1054"/>
  <c r="G1067" s="1"/>
  <c r="H1054"/>
  <c r="F1067" s="1"/>
  <c r="E1054"/>
  <c r="E1067" s="1"/>
  <c r="C1054"/>
  <c r="C1067" s="1"/>
  <c r="K1051"/>
  <c r="G1066" s="1"/>
  <c r="H1051"/>
  <c r="F1066" s="1"/>
  <c r="E1051"/>
  <c r="E1066" s="1"/>
  <c r="C1051"/>
  <c r="C1066" s="1"/>
  <c r="C1048"/>
  <c r="C1065" s="1"/>
  <c r="C1045"/>
  <c r="C1064" s="1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I22"/>
  <c r="H22"/>
  <c r="G22"/>
  <c r="F22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K1061" s="1"/>
  <c r="G1069" s="1"/>
  <c r="I12"/>
  <c r="H12"/>
  <c r="G12"/>
  <c r="H1061" s="1"/>
  <c r="F1069" s="1"/>
  <c r="F12"/>
  <c r="E1061" s="1"/>
  <c r="E1069" s="1"/>
  <c r="J11"/>
  <c r="K1048" s="1"/>
  <c r="G1065" s="1"/>
  <c r="I11"/>
  <c r="H11"/>
  <c r="G11"/>
  <c r="H1048" s="1"/>
  <c r="F1065" s="1"/>
  <c r="F11"/>
  <c r="E1048" s="1"/>
  <c r="E1065" s="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I6"/>
  <c r="H6"/>
  <c r="G6"/>
  <c r="F6"/>
  <c r="J5"/>
  <c r="K1045" s="1"/>
  <c r="G1064" s="1"/>
  <c r="I5"/>
  <c r="H5"/>
  <c r="G5"/>
  <c r="H1045" s="1"/>
  <c r="F1064" s="1"/>
  <c r="F5"/>
  <c r="E1045" s="1"/>
  <c r="E1064" s="1"/>
  <c r="E1070" l="1"/>
  <c r="E1071"/>
</calcChain>
</file>

<file path=xl/sharedStrings.xml><?xml version="1.0" encoding="utf-8"?>
<sst xmlns="http://schemas.openxmlformats.org/spreadsheetml/2006/main" count="300" uniqueCount="171">
  <si>
    <t>COAGULOPATÍAS Y ALTERACIONES DE LA HEMOSTASIA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</si>
  <si>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</si>
  <si>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</si>
  <si>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</si>
  <si>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</si>
  <si>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</si>
  <si>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</si>
  <si>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</si>
  <si>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</si>
  <si>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</si>
  <si>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</si>
  <si>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</si>
  <si>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</si>
  <si>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</si>
  <si>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</si>
  <si>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</si>
  <si>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</si>
  <si>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</si>
  <si>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</si>
  <si>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</si>
  <si>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Lopez-Medina, M; Hernandez-Navarro, F; Mtz-Enriquez, AI; Oliva, AI; Rodriguez-Gonzalez, V; Camarillo-Garcia, JP; Aguilar-Ortiz, CO; Flores-Zuniga, H; Oliva, J</t>
  </si>
  <si>
    <t>Enhancing the capacity and discharge times of flexible graphene batteries by decorating their anodes with magnetic alloys NiMnMx (M-x=Ga, In, Sn)</t>
  </si>
  <si>
    <t>MATERIALS CHEMISTRY AND PHYSICS</t>
  </si>
  <si>
    <t>Article</t>
  </si>
  <si>
    <t>[Lopez-Medina, M.; Hernandez-Navarro, F.; Rodriguez-Gonzalez, V; Camarillo-Garcia, J. P.; Aguilar-Ortiz, C. O.; Flores-Zuniga, H.; Oliva, J.] Inst Potosino Invest Cient &amp; Tecnol AC, CONACYT Div Mat Avanzados, Camino La Presa 2055, San Luis Potosi 78216, San Luis Potosi, Mexico; [Mtz-Enriquez, A., I] Cinvestav IPN, Unidad Saltillo, Parque Ind, Ramos Arizpe 25900, Coahuila, Mexico; [Oliva, A., I] Cinvestav IPN, Unidad Merida, Dept Fis Aplicada, AP 73 Cordemex, Merida 97310, Yucatan, Mexico</t>
  </si>
  <si>
    <t>Flores-Zuniga, H; Oliva, J (corresponding author), Inst Potosino Invest Cient &amp; Tecnol AC, CONACYT Div Mat Avanzados, Camino La Presa 2055, San Luis Potosi 78216, San Luis Potosi, Mexico.</t>
  </si>
  <si>
    <t>0254-0584</t>
  </si>
  <si>
    <t>DEC 1</t>
  </si>
  <si>
    <t>Maseda, R; Martinez-Santamaria, L; Sacedon, R; Butta, N; de Arriba, MD; Garcia-Barcenilla, S; Garcia, M; Illera, N; Perez-Conde, I; Carretero, M; Jimenez, E; Melen, G; Borobia, AM; Jimenez-Yuste, V; Vicente, A; del Rio, M; de Lucas, R; Escamez, MJ</t>
  </si>
  <si>
    <t>Beneficial Effect of Systemic Allogeneic Adipose Derived Mesenchymal Cells on the Clinical, Inflammatory and Immunologic Status of a Patient With Recessive Dystrophic Epidermolysis Bullosa: A Case Report</t>
  </si>
  <si>
    <t>FRONTIERS IN MEDICINE</t>
  </si>
  <si>
    <t>[Maseda, Rocio; Perez-Conde, Isabel; de Lucas, Raul] La Paz Univ Hosp, Dept Dermatol, Madrid, Spain; [Martinez-Santamaria, Lucia; del Carmen de Arriba, Maria; Garcia, Marta; del Rio, Marcela; Jose Escamez, Maria] Carlos III Univ UC3M, Dept Bioengn, Madrid, Spain; [Martinez-Santamaria, Lucia; Garcia, Marta; Illera, Nuria; Carretero, Marta; del Rio, Marcela; Jose Escamez, Maria] Rare Dis Networking Biomed Res Ctr CIBERER U714, Madrid, Spain; [Martinez-Santamaria, Lucia; del Carmen de Arriba, Maria; Garcia, Marta; Illera, Nuria; Carretero, Marta; del Rio, Marcela; Jose Escamez, Maria] Jimenez Diaz Fdn, Hlth Res Inst Fdn, Regenerat Med &amp; Tissue Engn Grp, Madrid, Spain; [Martinez-Santamaria, Lucia; del Carmen de Arriba, Maria; Garcia, Marta; Illera, Nuria; Carretero, Marta; del Rio, Marcela; Jose Escamez, Maria] Ctr Energy Environm &amp; Technol Res CIEMAT, Madrid, Spain; [Sacedon, Rosa; Jimenez, Eva; Vicente, Angeles] Univ Complutense Madrid, Dept Cell Biol, Fac Med, Madrid, Spain; [Butta, Nora; Garcia-Barcenilla, Sara; Jimenez-Yuste, Victor] La Paz Univ Hosp IdiPAZ, Hematol Unit, Madrid, Spain; [Melen, Gustavo] Nino Jesus Univ Hosp, Cell Gene Therapies Lab, Madrid, Spain; [Borobia, Alberto M.] Autonomous Univ Madrid, La Paz Univ Hosp, Clin Pharmacol Dept, IdiPAZ,Sch Med, Madrid, Spain</t>
  </si>
  <si>
    <t>de Lucas, R (corresponding author), La Paz Univ Hosp, Dept Dermatol, Madrid, Spain.; Escamez, MJ (corresponding author), Carlos III Univ UC3M, Dept Bioengn, Madrid, Spain.; Escamez, MJ (corresponding author), Rare Dis Networking Biomed Res Ctr CIBERER U714, Madrid, Spain.; Escamez, MJ (corresponding author), Jimenez Diaz Fdn, Hlth Res Inst Fdn, Regenerat Med &amp; Tissue Engn Grp, Madrid, Spain.; Escamez, MJ (corresponding author), Ctr Energy Environm &amp; Technol Res CIEMAT, Madrid, Spain.</t>
  </si>
  <si>
    <t>2296-858X</t>
  </si>
  <si>
    <t>Hay, CRM; Shima, M; Makris, M; Jimenez-Yuste, V; Oldenburg, J; Fischer, K; Iorio, A; Skinner, MW; Santagostino, E; von Mackensen, S; Kessler, CM</t>
  </si>
  <si>
    <t>Challenges and key lessons from the design and implementation of an international haemophilia registry supported by a pharmaceutical company</t>
  </si>
  <si>
    <t>HAEMOPHILIA</t>
  </si>
  <si>
    <t>[Hay, Charles R. M.] Univ Manchester, Dept Haematol, Manchester, Lancs, England; [Shima, Midori] Nara Med Univ, Kashihara, Nara, Japan; [Makris, Michael] Univ Sheffield, Dept Infect Immun &amp; Cardiovasc Dis, Sheffield, S Yorkshire, England; [Jimenez-Yuste, Victor] Univ Autonoma Madrid, Madrid, Spain; [Jimenez-Yuste, Victor] La Paz Univ Hosp, Madrid, Spain; [Oldenburg, Johannes] Univ Clin Bonn, Dept Expt Haematol &amp; Transfus Med, Bonn, Germany; [Fischer, Kathelijn] Univ Med Ctr Utrecht, Creveldklin, Utrecht, Netherlands; [Iorio, Alfonso; Skinner, Mark W.] McMaster Univ, Dept Hlth Res Methods Evidence &amp; Impact, Dept Med, Hamilton, ON, Canada; [Iorio, Alfonso] McMaster Univ, Clin Epidemiol Congenital Bleeding Disorders, Hamilton, ON, Canada; [Skinner, Mark W.] Inst Policy Adv Ltd, Washington, DC USA; [Santagostino, Elena] Maggiore Hosp Policlin, IRCCS Ca Granda Fdn, Milan, Italy; [von Mackensen, Sylvia] Univ Med Ctr Hamburg Eppendorf, Dept Med Psychol, Hamburg, Germany; [Kessler, Craig M.] Georgetown Univ, Med Ctr, Washington, DC 20007 USA</t>
  </si>
  <si>
    <t>Hay, CRM (corresponding author), Univ Manchester, Manchester Royal Infirm, Dept Haematol, Oxford Rd, Manchester M13 8WL, Lancs, England.</t>
  </si>
  <si>
    <t>1351-8216</t>
  </si>
  <si>
    <t>NOV</t>
  </si>
  <si>
    <t>Garcia-Suarez, J; de la Cruz, J; Cedillo, A; Llamas, P; Duarte, R; Jimenez-Yuste, V; Hernandez-Rivas, JA; Gil-Manso, R; Kwon, M; Sanchez-Godoy, P; Martinez-Barranco, P; Colas-Lahuerta, B; Herrera, P; Benito-Parra, L; Alegre, A; Velasco, A; Matilla, A; Alaez-Uson, MC; Martos-Martinez, R; Martinez-Chamorro, C; Susana-Quiroz, K; Del Campo, JF; de la Fuente, A; Herraez, R; Pascual, A; Gomez, E; Perez-Oteyza, J; Ruiz, E; Alonso, A; Gonzalez-Medina, J; Martin-Buitrago, LN; Canales, M; Gonzalez-Gascon, I; Vicente-Ayuso, MC; Valenciano, S; Roa, MG; Monteliu, PE; Lopez-Jimenez, J; Escobar, CE; Ortiz-Martin, J; Diez-Martin, JL; Martinez-Lopez, J</t>
  </si>
  <si>
    <t>Impact of hematologic malignancy and type of cancer therapy on COVID-19 severity and mortality: lessons from a large population-based registry study</t>
  </si>
  <si>
    <t>JOURNAL OF HEMATOLOGY &amp; ONCOLOGY</t>
  </si>
  <si>
    <t>[Garcia-Suarez, Julio; Valenciano, Susana] Univ Hosp Principe Asturias, Hematol Dept, Madrid, Spain; [de la Cruz, Javier] Univ Hosp, Res Inst Imas12, SAMID ISCIII, Madrid, Spain; [Cedillo, Angel] Asociac Madrilena Hematol &amp; Hemoterapia AMHH, Madrid, Spain; [Llamas, Pilar; Gonzalez-Medina, Jose] Univ Hosp Fdn Jimenez Diaz, Hematol Dept, Madrid, Spain; [Duarte, Rafael; Martin-Buitrago, Lucia Nunez] Univ Hosp Puerta Hierro Majadahonda, Hematol Dept, Madrid, Spain; [Jimenez-Yuste, Victor; Canales, Miguel] Univ Hosp La Paz, Hematol Dept, Madrid, Spain; [Hernandez-Rivas, Jose Angel; Gonzalez-Gascon, Isabel] Univ Hosp Infanta Leonor, Hematol Dept, Madrid, Spain; [Gil-Manso, Rodrigo; Martinez-Lopez, Joaquin] Univ Complutense Madrid, Hosp Octubre 12, CIBERONC, Hematol Dept,CNIO ISCIII,Imas 12, Madrid, Spain; [Kwon, Mi; Diez-Martin, Jose Luis] Univ Gen Hosp Gregorio Maranon, Inst Invest Sanitaria Gregorio Maranon, Hematol Dept, Madrid, Spain; [Kwon, Mi; Diez-Martin, Jose Luis] Univ Complutense Madrid, Dept Med, Madrid, Spain; [Sanchez-Godoy, Pedro; Vicente-Ayuso, Maria Carmen] Univ Hosp Severo Ochoa, Hematol Dept, Madrid, Spain; [Martinez-Barranco, Pilar; Roa, Maria Garcia] Univ Hosp Fdn Alcorcon, Hematol Dept, Madrid, Spain; [Colas-Lahuerta, Blanca; Monteliu, Pablo Estival] Univ Hosp Clin San Carlos, Hematol Dept, Madrid, Spain; [Herrera, Pilar; Lopez-Jimenez, Javier] Univ Hosp Ramon Y Cajal, Hematol Dept, Madrid, Spain; [Benito-Parra, Laurentino; Escobar, Cristian Escolano] Univ Hosp Getafe, Hematol Dept, Madrid, Spain; [Alegre, Adrian; Ortiz-Martin, Javier] Univ Hosp La Princesa, Hematol Dept, Madrid, Spain; [Velasco, Alberto] Univ Hosp Rey Juan Carlos, Hematol Dept, Madrid, Spain; [Matilla, Arturo] Univ Hosp Cent Def Gomez Ulla, Hematol Dept, Madrid, Spain; [Alaez-Uson, Maria Concepcion] Univ Hosp HLA Moncloa, Hematol Dept, Madrid, Spain; [Martos-Martinez, Rafael] Univ Hosp Villalba, Hematol Dept, Madrid, Spain; [Martinez-Chamorro, Carmen] Univ Hosp Quironsalud, Hematol Dept, Madrid, Spain; [Susana-Quiroz, Keina] Univ Hosp Mostoles, Hematol Dept, Madrid, Spain; [Del Campo, Juan Francisco] Univ Hosp Henares, Hematol Dept, Madrid, Spain; [de la Fuente, Adolfo] MD Anderson Canc Ctr Madrid, Hematol Dept, Madrid, Spain; [Herraez, Regina] Univ Hosp Infanta Sofia, Hematol Dept, Madrid, Spain; [Pascual, Adriana] Univ Hosp Infanta Elena, Hematol Dept, Madrid, Spain; [Gomez, Elvira] Univ Hosp Sureste, Hematol Dept, Madrid, Spain; [Perez-Oteyza, Jaime] Univ Hosp HM Sanchinarro, Hematol Dept, Madrid, Spain; [Ruiz, Elena] Univ Hosp Tajo, Hematol Dept, Madrid, Spain; [Alonso, Arancha] Hosp Ruber, Hematol Dept, Madrid, Spain; [Martinez-Lopez, Joaquin] Univ Complutense, Hosp Octubre 12, Serv Hematol, I 12,CNIO ISCIII,Ctr Actividades Ambulatorias, Planta Tercera Bloque D,Avd Cordoba S-N, Madrid 28041, Spain</t>
  </si>
  <si>
    <t>Martinez-Lopez, J (corresponding author), Univ Complutense Madrid, Hosp Octubre 12, CIBERONC, Hematol Dept,CNIO ISCIII,Imas 12, Madrid, Spain.; Martinez-Lopez, J (corresponding author), Univ Complutense, Hosp Octubre 12, Serv Hematol, I 12,CNIO ISCIII,Ctr Actividades Ambulatorias, Planta Tercera Bloque D,Avd Cordoba S-N, Madrid 28041, Spain.</t>
  </si>
  <si>
    <t>1756-8722</t>
  </si>
  <si>
    <t>Garcia-Martinez, I; Borras, N; Martorell, M; Parra, R; Altisent, C; Ramirez, L; Alvarez-Roman, MT; Nunez, R; Megias-Vericat, JE; Corrales, I; Alonso, S; Vidal, F</t>
  </si>
  <si>
    <t>Common Genetic Variants in ABO and CLEC4M Modulate the Pharmacokinetics of Recombinant FVIII in Severe Hemophilia A Patients</t>
  </si>
  <si>
    <t>THROMBOSIS AND HAEMOSTASIS</t>
  </si>
  <si>
    <t>[Garcia-Martinez, Iris; Borras, Nina; Parra, Rafael; Ramirez, Lorena; Corrales, Irene; Vidal, Francisco] Banc Sang &amp; Teixits, Congenital Coagulopathies Lab, Barcelona, Spain; [Garcia-Martinez, Iris; Borras, Nina; Martorell, Marta; Parra, Rafael; Altisent, Carme; Corrales, Irene; Alonso, Sofia; Vidal, Francisco] Univ Autonoma Barcelona VHIR UAB, Vall dHebron Res Inst, Transfus Med, Barcelona, Spain; [Alvarez-Roman, Maria Teresa] Hosp Univ La Paz, Thrombosis &amp; Haemostasis Unit, Madrid, Spain; [Nunez, Ramiro] Hosp Univ Virgen Rocio Sevilla, Hemophilia Unit, Seville, Spain; [Megias-Vericat, Juan Eduardo] Hosp Univ &amp; Politecn La Fe, Dept Pharmaceut, Pharmacogenet Unit, Valencia, Spain; [Vidal, Francisco] CIBER Enfermedades Cardiovasc CIBERCV, Barcelona, Spain</t>
  </si>
  <si>
    <t>Vidal, F (corresponding author), Banc Sang &amp; Teixits, Coagulopaties Congenites, Unitat Diagnost &amp; Terapia Mol, Edifici Dr Frederic Duran i Jorda, Barcelona 08005, Spain.</t>
  </si>
  <si>
    <t>0340-6245</t>
  </si>
  <si>
    <t>OCT</t>
  </si>
  <si>
    <t>Manzano, EM; Fernandez-Bello, I; Sanz, RJ; Marhuenda, AR; Lopez-Longo, FJ; Acuna, P; Roman, MTA; Yuste, VJ; Butta, NV</t>
  </si>
  <si>
    <t>Insights into the Procoagulant Profile of Patients with Systemic Lupus Erythematosus without Antiphospholipid Antibodies</t>
  </si>
  <si>
    <t>JOURNAL OF CLINICAL MEDICINE</t>
  </si>
  <si>
    <t>[Monzon Manzano, Elena; Fernandez-Bello, Ihosvany; Justo Sanz, Rauld; Acuna, Paula; Alvarez Roman, Maria Teresa; Jimenez Yuste, Victor; Butta, Nora, V] Univ Hosp La Paz Idipaz, Hematol Unit, Paseo Castellana 231, Madrid 28046, Spain; [Robles Marhuenda, Angel] Univ Hosp La Paz Idipaz, Internal Med Unit, Madrid 28046, Spain; [Javier Lopez-Longo, Francisco] Univ Hosp Gregorio Maranon, Rheumatol Unit, Madrid 28007, Spain; [Jimenez Yuste, Victor] Univ Autonoma Madrid, Fac Med, Madrid 28029, Spain</t>
  </si>
  <si>
    <t>Butta, NV (corresponding author), Univ Hosp La Paz Idipaz, Hematol Unit, Paseo Castellana 231, Madrid 28046, Spain.</t>
  </si>
  <si>
    <t>2077-0383</t>
  </si>
  <si>
    <t>Hernandez-Maraver, D; Viejo, A; Kerguelen, AE; Jimenez-Yuste, V</t>
  </si>
  <si>
    <t>Transfusion medicine during COVID-19 outbreak in the hotspot of Spain</t>
  </si>
  <si>
    <t>TRANSFUSION</t>
  </si>
  <si>
    <t>Letter</t>
  </si>
  <si>
    <t>[Hernandez-Maraver, Dolores; Viejo, Aurora; Kerguelen, Ana Esther] La Paz Univ Hosp, Hematol Serv, Transfus Med, Madrid, Spain; [Jimenez-Yuste, Victor] Autonomous Univ, La Paz Univ Hosp IdiPAZ, Hematol Serv, Madrid, Spain</t>
  </si>
  <si>
    <t>Hernandez-Maraver, D (corresponding author), La Paz Univ, Hematol Serv, Transfus Med, Madrid, Spain.</t>
  </si>
  <si>
    <t>0041-1132</t>
  </si>
  <si>
    <t>De la Corte-rodriguez, H; Alvarez-Roman, MT; Rodriguez-Merchan, EC; Jimenez-Yuste, V</t>
  </si>
  <si>
    <t>What COVID-19 can mean for people with hemophilia beyond the infection risk</t>
  </si>
  <si>
    <t>EXPERT REVIEW OF HEMATOLOGY</t>
  </si>
  <si>
    <t>Review</t>
  </si>
  <si>
    <t>[De la Corte-rodriguez, Hortensia] La Paz Univ Hosp IdiPaz, Dept Phys Med &amp; Rehabil, Madrid, Spain; [Alvarez-Roman, M. Teresa; Jimenez-Yuste, Victor] La Paz Univ Hosp IdiPaz, Dept Hematol, Madrid, Spain; [Rodriguez-Merchan, E. Carlos] La Paz Univ Hosp IdiPaz, Dept Orthoped Surg, Madrid 28046, Spain</t>
  </si>
  <si>
    <t>Rodriguez-Merchan, EC (corresponding author), La Paz Univ Hosp IdiPaz, Dept Orthoped Surg, Madrid 28046, Spain.</t>
  </si>
  <si>
    <t>1747-4086</t>
  </si>
  <si>
    <t>de la Cruz-Benito, B; Lazaro-del Campo, P; Ramirez-Lopez, A; de Soto-Alvarez, T; Sanchez-Vadillo, I; Garcia-Perez, E; Dos Santos-Ortas, A; Humala-Barbier, K; Lopez-de la Guia, A; Casado-Abad, G; Jimenez-Yuste, V; Canales-Albendea, M</t>
  </si>
  <si>
    <t>Managing the front-line treatment for diffuse large B cell lymphoma and high-grade B cell lymphoma during the COVID-19 outbreak</t>
  </si>
  <si>
    <t>BRITISH JOURNAL OF HAEMATOLOGY</t>
  </si>
  <si>
    <t>[de la Cruz-Benito, Beatriz; Lazaro-del Campo, Paula; Ramirez-Lopez, Andres; de Soto-Alvarez, Teresa; Sanchez-Vadillo, Irene; Garcia-Perez, Eduardo; Dos Santos-Ortas, Abel; Humala-Barbier, Karem; Lopez-de la Guia, Ana; Jimenez-Yuste, Victor; Canales-Albendea, Miguel] La Paz Univ Hosp, Haematol Dept, Madrid, Spain; [Casado-Abad, Gema] La Paz Univ Hosp, Pharm Dept, Madrid, Spain</t>
  </si>
  <si>
    <t>de la Cruz-benito, B (corresponding author), Hosp Univ La Paz, Hematol Dept, Paseo Castellana 261, Madrid 28046, Spain.</t>
  </si>
  <si>
    <t>0007-1048</t>
  </si>
  <si>
    <t>De la Corte-Rodriguez, H; Rodriguez-Merchan, EC; Alvarez-Roman, MT; Martin-Salces, M; Martinoli, C; Jimenez-Yuste, V</t>
  </si>
  <si>
    <t>HJHS 2.1 and HEAD-US assessment in the hemophilic joints: How do their findings compare?</t>
  </si>
  <si>
    <t>BLOOD COAGULATION &amp; FIBRINOLYSIS</t>
  </si>
  <si>
    <t>[De la Corte-Rodriguez, Hortensia] La Paz Univ Hosp IdiPaz, Dept Phys Med &amp; Rehabil, Madrid, Spain; [Rodriguez-Merchan, Emerito Carlos] La Paz Univ Hosp IdiPaz, Dept Orthopaed Surg, Paseo Castellana 261, Madrid 28046, Spain; [Alvarez-Roman, Maria Teresa; Martin-Salces, Monica; Jimenez-Yuste, Victor] La Paz Univ Hosp IdiPaz, Dept Hematol, Madrid, Spain; [Martinoli, Carlo] Univ Genoa, Dept Hlth Sci DISSAL, Genoa, Italy; [Martinoli, Carlo] IRCCS Osped Policlin San Martino, Dept Radiol, Genoa, Italy</t>
  </si>
  <si>
    <t>Rodriguez-Merchan, EC (corresponding author), La Paz Univ Hosp IdiPaz, Dept Orthopaed Surg, Paseo Castellana 261, Madrid 28046, Spain.</t>
  </si>
  <si>
    <t>0957-5235</t>
  </si>
  <si>
    <t>SEP</t>
  </si>
  <si>
    <t>Roman, MTA; Coll, NB; Barcenilla, SG; Gonzalez, LP; Collazo, ID; Rodriguez, HD; Garrido, JAR; Salces, MM; Pollmar, MIR; Cebanu, T; Gonzalez-Zorrilla, E; Acuna, P; Manzano, EM; Merchan, ECR; Martinez, RT; Banares, MJB; Alvarino, MG; Yuste, VJ</t>
  </si>
  <si>
    <t>Registry of patients with congenital bleeding disorders and COVID-19 in Madrid</t>
  </si>
  <si>
    <t>[Alvarez Roman, Maria Teresa; Coll, Nora Butta; Barcenilla, Sara Garcia; Martin Salces, Monica; Rivas Pollmar, Maria Isabel; Cebanu, Tamara; Gonzalez-Zorrilla, Elena; Acuna, Paula; Monzon Manzano, Elena; Trelles Martinez, Roberto; Blanco Banares, Maria J.; Gutierrez Alvarino, Mar; Jimenez Yuste, Victor] La Paz Univ Hosp IdiPaz, Dept Hematol, Madrid, Spain; [Perez Gonzalez, Lourdes; de la Plaza Collazo, Ivan] Madrid Haemophilia Assoc, Madrid, Spain; [De la Corte Rodriguez, Hortensia] La Paz Univ Hosp IdiPaz, Dept Phys Med &amp; Rehabil, Madrid, Spain; [Romero Garrido, Jose A.] La Paz Univ Hosp, Dept Pharm, Madrid, Spain; [Rodriguez Merchan, Emerito Carlos] Univ Autonoma Madrid, Dept Orthopaed Surg Unit, Madrid, Spain; [Jimenez Yuste, Victor] Univ Autonoma Madrid, Med Fac, Madrid, Spain</t>
  </si>
  <si>
    <t>Roman, MTA (corresponding author), Paseo Castellana 261, Madrid 28046, Spain.</t>
  </si>
  <si>
    <t>Bonanad, S; Garcia-Dasi, M; Aznar, JA; Mingot-Castellano, ME; Jimenez-Yuste, V; Calle, MV; Palma, A; Lopez-Fernandez, MF; Marco, P; Paloma, MJ; Fernandez-Mosteirin, N; Galmes, B; Sanabria, M; Alvarez, MP</t>
  </si>
  <si>
    <t>Adherence to prophylaxis in adult patients with severe haemophilia A</t>
  </si>
  <si>
    <t>[Bonanad, Santiago] Hosp Univ &amp; Politecn La Fe, Valencia, Spain; [Garcia-Dasi, Maria; Aznar, Jose A.] Hosp Univ &amp; Politecn La Fe, Inst Invest Sanitarias La Fe, Valencia, Spain; [Eva Mingot-Castellano, Maria] Hosp Reg Univ Malaga, Malaga, Spain; [Jimenez-Yuste, Victor] Hosp Univ La Paz, Madrid, Spain; [Victoria Calle, Ma] Hosp Torrecardenas, Almeria, Spain; [Palma, Antonio] Hosp Juan Ramon Jimenez, Huelva, Spain; [Fernanda Lopez-Fernandez, Maria] Complexo Hosp Univ A Coruna, La Coruna, Spain; [Marco, Pascual] Hosp Gen Alicante, Alicante, Spain; [Jose Paloma, Maria] Hosp Virgen del Camino, Pamplona, Spain; [Fernandez-Mosteirin, Nuria] Hosp Univ Miguel Servet, Zaragoza, Spain; [Galmes, Bernat] Hosp Son Espasses, Mallorca, Spain; [Sanabria, Martin; Pilar Alvarez, Ma] Bayer Hispania SL, Med Dept Hematol, Barcelona, Spain</t>
  </si>
  <si>
    <t>Garcia-Dasi, M (corresponding author), Hosp Univ &amp; Politecn La Fe, Unidad Hemostasia &amp; Trombosis, Avinguda de Fernando Abril Martorell 106, Valencia 46026, Spain.</t>
  </si>
  <si>
    <t>Rivas-Pollmar, MI; Alvarez-Roman, MT; Butta-Coll, NV; Salces, MM; Garcia-Barcenilla, S; Jimenez-Yuste, V</t>
  </si>
  <si>
    <t>Thromboprophylaxis in a patient with COVID-19 and severe hemophilia A on emicizumab prophylaxis</t>
  </si>
  <si>
    <t>JOURNAL OF THROMBOSIS AND HAEMOSTASIS</t>
  </si>
  <si>
    <t>[Rivas-Pollmar, Maria Isabel; Alvarez-Roman, Maria Teresa; Butta-Coll, Nora V.; Martin Salces, Monica; Garcia-Barcenilla, Sara; Jimenez-Yuste, Victor] Hosp Univ La Paz, Dept Hematol, Paseo Castellana 261, Madrid 28046, Spain; [Rivas-Pollmar, Maria Isabel; Alvarez-Roman, Maria Teresa; Butta-Coll, Nora V.; Martin Salces, Monica; Garcia-Barcenilla, Sara; Jimenez-Yuste, Victor] Hosp Univ La Paz, IDIPaz, Madrid, Spain; [Jimenez-Yuste, Victor] Univ Autonoma Madrid, Madrid, Spain</t>
  </si>
  <si>
    <t>Rivas-Pollmar, MI (corresponding author), Hosp Univ La Paz, Dept Hematol, Paseo Castellana 261, Madrid 28046, Spain.</t>
  </si>
  <si>
    <t>1538-7933</t>
  </si>
  <si>
    <t>Paciullo, F; Bury, L; Noris, P; Falcinelli, E; Melazzini, F; Orsini, S; Zaninetti, C; Abdul-Kadir, R; Obeng-Tuudah, D; Heller, PG; Glembotsky, AC; Fabris, F; Rivera, J; Lozano, ML; Butta, N; Favier, R; Cid, AR; Fouassier, M; Podda, GM; Santoro, C; Grandone, E; Henskens, Y; Nurden, P; Zieger, B; Cuker, A; Devreese, K; Tosetto, A; De Candia, E; Dupuis, A; Miyazaki, K; Othman, M; Gresele, P</t>
  </si>
  <si>
    <t>Antithrombotic prophylaxis for surgery-associated venous thromboembolism risk in patients with inherited platelet disorders. The SPATA-DVT Study</t>
  </si>
  <si>
    <t>HAEMATOLOGICA</t>
  </si>
  <si>
    <t>[Paciullo, Francesco; Bury, Loredana; Falcinelli, Emanuela; Orsini, Sara; Gresele, Paolo] Univ Perugia, Sect Internal &amp; Cardiovasc Med, Dept Med, Perugia, Italy; [Noris, Patrizia; Melazzini, Federica; Zaninetti, Carlo] Univ Pavia, Dept Internal Med, IRCCS Policlin S Matteo Fdn, Pavia, Italy; [Zaninetti, Carlo] Univ Pavia, PhD Program Expt Med, Pavia, Italy; [Abdul-Kadir, Rezan; Obeng-Tuudah, Deborah] Royal Free Fdn Hosp, Haemophilia Ctr, London, England; [Abdul-Kadir, Rezan; Obeng-Tuudah, Deborah] Royal Free Fdn Hosp, Haemostasis Unit, London, England; [Abdul-Kadir, Rezan; Obeng-Tuudah, Deborah] UCL, London, England; [Heller, Paula G.; Glembotsky, Ana C.] Univ Buenos Aires, Inst Invest Med Alfredo Lanari, Hematol Invest, CONICET, Buenos Aires, DF, Argentina; [Heller, Paula G.; Glembotsky, Ana C.] Univ Buenos Aires, Inst Invest Med IDIM, Buenos Aires, DF, Argentina; [Fabris, Fabrizio] Univ Padua, Azienda Osped Univ Padova, Clin Med Med Interna CLOPD 1, Dipartimento Assistenziale Integrato Med, Padua, Italy; [Rivera, Jose; Lozano, Maria Luisa; Nurden, Paquita] Univ Murcia, Hosp Univ Morales Meseguery, Serv Hematol &amp; Oncol Med, Ctr Reg Hemodonac,IMIB Arrixaca, Murcia, Spain; [Butta, Nora] Hosp Univ La Paz IDIPaz, Unidad Hematol, Madrid, Spain; [Favier, Remi] Armand Trousseau Childrens Hosp, AP HP, French Reference Ctr Inherited Platelet Disorders, Paris, France; [Cid, Ana Rosa] Hosp Univ &amp; Politecn La Fe, Unidad Hemostasia &amp; Trombosis, Valencia, Spain; [Fouassier, Marc] CHU Nantes, Consultat Hemostase CRTH, Nantes, France; [Podda, Gian Marco] Univ Milan, Med 3, ASST Santi Paolo &amp; Carlo, Dipartimento Sci Salute, Milan, Italy; [Santoro, Cristina] Univ Roma La Sapienza, Dept Translat &amp; Precis Med, Hematol, Rome, Italy; [Grandone, Elvira] IRCCS Casa Sollievo Sofferenza, Unita Ric Aterosclerosi &amp; Trombosi, Foggia, Italy; [Grandone, Elvira] First IM Sechenov Moscow State Med Univ, Ob Gyn Dept, Moscow, Russia; [Henskens, Yvonne] Maastricht Univ, Hematol Lab, Med Ctr, Maastricht, Netherlands; Bordeaux Univ Hosp Ctr, Rythmol &amp; Cardiac Modeling Inst LIRYC, Xavier Arnozan Hosp, Reference Ctr Platelet Disorders, Pessac, France; [Zieger, Barbara] Univ Freiburg, Div Pediat Hematol &amp; Oncol, Fac Med, Med Ctr, Freiburg, Germany; [Cuker, Adam] Univ Penn, Perelman Sch Med, Philadelphia, PA 19104 USA; [Devreese, Katrien] Univ Ghent, Ghent Univ Hosp, Dept Diagnost Sci, Coagulat Lab,Dept Lab Med, Ghent, Belgium; [Tosetto, Alberto] S Bortolo Hosp, Hematol Dept, Vicenza, Italy; [De Candia, Erica] IRCCS, Hemostasis &amp; Thrombosis Unit, Policlin Agostino Gemelli Fdn, Inst Internal Med, Rome, Italy; [De Candia, Erica] Univ Cattolica Sacro Cuore, Inst Internal Med &amp; Geriatr, Rome, Italy; [Dupuis, Arnaud] Univ Strasbourg, Federat Med Translat Strasbourg, Etab Francais Sang Grand Est, INSERM,Unite Mixte Rech S 1255, Strasbourg, France; [Miyazaki, Koji] Kitasato Univ, Sch Med, Dept Transfus &amp; Cell Transplantat, Sagamihara, Kanagawa, Japan; [Othman, Maha] Queens Univ, Sch Med, Dept Biomed &amp; Mol Sci, Kingston, ON, Canada</t>
  </si>
  <si>
    <t>Gresele, P (corresponding author), Univ Perugia, Sect Internal &amp; Cardiovasc Med, Dept Med, Perugia, Italy.</t>
  </si>
  <si>
    <t>0390-6078</t>
  </si>
  <si>
    <t>Alvarez-Roman, MT; Garcia-Barcenilla, S; Cebanu, T; Gonzalez-Zorrilla, E; Butta, NV; Fernandez-Bello, I; Martin-Salces, M; Rivas-Pollmar, MI; Jimenez-Yuste, V</t>
  </si>
  <si>
    <t>Clinical trials and Haemophilia during the COVID-19 pandemic: Madrid's experience</t>
  </si>
  <si>
    <t>[Alvarez-Roman, Maria Teresa; Garcia-Barcenilla, Sara; Cebanu, Tamara; Gonzalez-Zorrilla, Elena; Butta, Nora V.; Fernandez-Bello, Ihosvany; Martin-Salces, Monica; Rivas-Pollmar, Maria Isabel] La Paz Univ Hosp, Unit Thrombosis &amp; Hemostasis, Dept Hematol, IdiPAZ, Madrid, Spain; [Jimenez-Yuste, Victor] Autonomous Univ Madrid, Unit Thrombosis &amp; Hemostasis, IdiPAZ, Hematol Serv,La Paz Univ Hosp, Madrid, Spain</t>
  </si>
  <si>
    <t>Alvarez-Roman, MT (corresponding author), La Paz Univ Hosp, Unit Thrombosis &amp; Hemostasis, Dept Hematol, IdiPAZ, Madrid, Spain.</t>
  </si>
  <si>
    <t>E245</t>
  </si>
  <si>
    <t>E247</t>
  </si>
  <si>
    <t>de la Corte-rodriguez, H; Rodriguez-Merchan, EC; Alvarez-Roman, MT; Jimenez-Yuste, V</t>
  </si>
  <si>
    <t>Intra-articular injections in people with haemophilia in the COVID-19 era</t>
  </si>
  <si>
    <t>[de la Corte-rodriguez, Hortensia] La Paz Univ Hosp IdiPaz, Dept Phys Med &amp; Rehabil, Madrid, Spain; [Rodriguez-Merchan, Emerito Carlos] La Paz Univ Hosp IdiPaz, Dept Orthopaed Surg, Paseo Castellana 261, Madrid 28046, Spain; [Alvarez-Roman, Maria Teresa; Jimenez-Yuste, Victor] La Paz Univ Hosp IdiPaz, Dept Hematol, Madrid, Spain</t>
  </si>
  <si>
    <t>E248</t>
  </si>
  <si>
    <t>E250</t>
  </si>
  <si>
    <t>Mareque, M; Mingot-Castellano, ME; Lopez-Fernandez, MF; Alvarez-Roman, MT; Oyaguez, I</t>
  </si>
  <si>
    <t>Prophylaxis therapy with bypassing agents in patients with haemophilia A and inhibitors undergoing surgery: A cost analysis in Spain</t>
  </si>
  <si>
    <t>EUROPEAN JOURNAL OF HAEMATOLOGY</t>
  </si>
  <si>
    <t>[Mareque, Maria; Oyaguez, Itziar] Pharmacoecon &amp; Outcomes Res Iberia PORIB, Paseo Joaquin Rodrigo 4-1, Madrid 28224, Spain; [Mingot-Castellano, Maria Eva] Hosp Univ Virgen del Rocio, Haematol Dept, Seville, Spain; [Lopez-Fernandez, Maria Fernanda] Complejo Hosp Univ A Coruna, Dept Haematol, La Coruna, Spain; [alvarez-Roman, Maria Teresa] Hosp Univ La Paz, Thrombosis &amp; Haemostasis Unit, Madrid, Spain</t>
  </si>
  <si>
    <t>Mareque, M (corresponding author), Pharmacoecon &amp; Outcomes Res Iberia PORIB, Paseo Joaquin Rodrigo 4-1, Madrid 28224, Spain.</t>
  </si>
  <si>
    <t>0902-4441</t>
  </si>
  <si>
    <t>JUL</t>
  </si>
  <si>
    <t>Borras, N; Garcia-Martinez, I; Batlle, J; Perez-Rodriguez, A; Parra, R; Altisent, C; Lopez-Fernandez, MF; Pinto, JC; Batlle-Lopez, F; Cid, AR; Bonanad, S; Cabrera, N; Moret, A; Mingot-Castellano, ME; Navarro, N; Perez-Montes, R; Marcellini, S; Moreto, A; Herrero, S; Soto, I; Fernandez-Mosteirin, N; Jimenez-Yuste, V; Alonso, N; de Andres-Jacob, A; Fontanes, E; Campos, R; Paloma, MJ; Bermejo, N; Berrueco, R; Mateo, J; Arribalzaga, K; Marco, P; Palomo, A; Quismondo, NC; Inigo, B; Nieto, MD; Vidal, R; Martinez, MP; Aguinaco, R; Tenorio, M; Ferreiro, M; Garcia-Frade, J; Rodriguez-Huerta, AM; Cuesta, J; Rodriguez-Gonzalez, R; Garcia-Candel, F; Dobon, M; Aguilar, C; Corrales, I; Vidal, F</t>
  </si>
  <si>
    <t>Unraveling the Influence of Common von Willebrand factor variants on von Willebrand Disease Phenotype: An Exploratory Study on the Molecular and Clinical Profile of von Willebrand Disease in Spain Cohort</t>
  </si>
  <si>
    <t>[Borras, Nina; Garcia-Martinez, Iris; Parra, Rafael; Corrales, Irene; Vidal, Francisco] Banc Sang &amp; Teixits, Congenital Coagulopathies, Barcelona, Spain; [Borras, Nina; Garcia-Martinez, Iris; Parra, Rafael; Altisent, Carme; Corrales, Irene; Vidal, Francisco] VHIR UAB, Transfus Med, Barcelona, Spain; [Batlle, Javier; Perez-Rodriguez, Almudena; Fernanda Lopez-Fernandez, Maria; Costa Pinto, Joana] INIBIC, Complexo Hosp Univ A Coruna, Dept Hematol, La Coruna, Spain; [Batlle-Lopez, Fernando] Lapisoft SA, Dept Res, La Coruna, Spain; [Rosa Cid, Ana; Bonanad, Santiago; Cabrera, Noelia; Moret, Andres] Hosp Univ &amp; Politecn La Fe, Dept Hematol, Valencia, Spain; [Eva Mingot-Castellano, Maria; Palomo, Angeles] Hosp Reg Univ Malaga, Dept Hematol, Malaga, Spain; [Eva Mingot-Castellano, Maria] Hosp Univ Virgen Rocio, Seville, Spain; [Navarro, Nira] Hosp Univ Dr Negrin, Dept Hematol, Las Palmas Gran Canaria, Spain; [Perez-Montes, Rocio] Hosp Univ Marques Valdecilla, Dept Hematol, Santander, Spain; [Marcellini, Shally] Dept Hematol Salud Castilla &amp; Leon, Segovia, Spain; [Moreto, Ana] Hosp Univ Cruces, Dept Hematol, Baracaldo, Spain; [Herrero, Sonia] Hosp Univ Guadalajara, Dept Hematol, Guadalajara, Spain; [Soto, Inmaculada] Hosp Univ Cent Asturias, Dept Hematol, Oviedo, Spain; [Fernandez-Mosteirin, Nuria] Hosp Univ Miguel Servet, Dept Hematol, Zaragoza, Spain; [Jimenez-Yuste, Victor] Hosp Univ La Paz, Dept Hematol, Madrid, Spain; [Alonso, Nieves] Hosp Infanta Cristina, Dept Hematol, Badajoz, Spain; [de Andres-Jacob, Aurora] Complexo Hosp Univ Santiago de Compostela, Dept Hematol, Santiago De Compostela, Spain; [Fontanes, Emilia] Hosp Univ Lucus Augusti, Dept Hematol, Lugo, Spain; [Campos, Rosa] Hosp Jerez Frontera, Dept Hematol, Cadiz, Spain; [Jose Paloma, Maria] Hosp Virgen Camino, Dept Hematol, Pamplona, Spain; [Bermejo, Nuria] Hosp San Pedro Alcantara, Dept Hematol, Caceres, Spain; [Berrueco, Ruben] Hosp St Joan de Deu, Dept Hematol, Barcelona, Spain; [Mateo, Jose] Hosp Sta Creu &amp; St Pau, Dept Hematol, Barcelona, Spain; [Arribalzaga, Karmele] Hosp Univ Fdn Alcorcon, Dept Hematol, Madrid, Spain; [Marco, Pascual] Hosp Gen Alicante, Dept Hematol, Alicante, Spain; [Castro Quismondo, Nerea] Hosp Univ 12 Octubre, Dept Hematol, Madrid, Spain; [Inigo, Belen] Hosp Clin San Carlos, Dept Hematol, Madrid, Spain; [del Mar Nieto, Maria] Complejo Hosp Jaen, Dept Hematol, Jaen, Spain; [Vidal, Rosa] Fdn Jimenez Diaz, Dept Hematol, Madrid, Spain; [Paz Martinez, Maria] Hosp Nuestra Sra Sonsoles, Dept Hematol, Avila, Spain; [Aguinaco, Reyes] Hosp Joan 23, Dept Hematol, Tarragona, Spain; [Tenorio, Maria] Hosp Ramon &amp; Cajal, Dept Hematol, Madrid, Spain; [Ferreiro, Maria] Hosp Montecelo, Dept Hematol, Pontevedra, Spain; [Garcia-Frade, Javier] Hosp Rio Hortega, Dept Hematol, Valladolid, Spain; [Maria Rodriguez-Huerta, Ana] Hosp Gregorio Maranon, Dept Hematol, Madrid, Spain; [Cuesta, Jorge] Hosp Virgen Salud, Dept Hematol, Toledo, Spain; [Rodriguez-Gonzalez, Ramon] Hosp Severo Ochoa, Dept Hematol, Madrid, Spain; [Garcia-Candel, Faustino] Hosp Univ Virgen Arrixaca, Dept Hematol, Murcia, Spain; [Dobon, Manuela] Hosp Lozano Blesa, Dept Hematol, Zaragoza, Spain; [Aguilar, Carlos] Hosp Santa Barbara, Dept Hematol, Soria, Spain; [Vidal, Francisco] CIBER Enfermedades Cardiovasc CIBERCV, Barcelona, Spain</t>
  </si>
  <si>
    <t>Vidal, F (corresponding author), Banc Sang &amp; Teixits, Coagulopaties Congenites, Unitat Diagnost &amp; Terapia Mol, Edifici Dr Frederic Durian i Jorda, Barcelona 08005, Spain.</t>
  </si>
  <si>
    <t>MAR</t>
  </si>
  <si>
    <t>Tiede, A; Cid, AR; Goldmann, G; Jimenez-Yuste, V; Pluta, M; Lissitchkov, T; May, M; Matytsina, I; Miljic, P; Pabinger, I; Persson, P</t>
  </si>
  <si>
    <t>Body Mass Index Best Predicts Recovery of Recombinant Factor VIII in Underweight to Obese Patients with Severe Haemophilia A</t>
  </si>
  <si>
    <t>[Tiede, Andreas] Hannover Med Sch, Hematol Hemostasis Oncol &amp; Stem Cell Transplantat, Carl Neuberg St 1, D-30625 Hannover, Germany; [Rosa Cid, Ana] Hosp Univ &amp; Politecn La Fe, Thrombosis &amp; Haemostasis Unit, Valencia, Spain; [Goldmann, Georg] Univ Bonn, Inst Expt Haematol &amp; Transfus Med, Bonn, Germany; [Jimenez-Yuste, Victor] Univ Autonoma Madrid, Hosp Univ La Paz, Madrid, Spain; [Pluta, Michael] Quanticate Ltd, Hitchin, England; [Lissitchkov, Toshko] Specialized Hosp Act Treatment Haematol Dis, Clin Haematol, Sofia, Bulgaria; [May, Marcus] Hannover Med Sch, Clin Res Ctr Hannover, Hannover, Germany; [Matytsina, Irina; Persson, Paula] Novo Nordisk AS, Soborg, Denmark; [Miljic, Predrag] Univ Belgrade, Fac Med, Clin Haematol, Belgrade, Serbia; [Pabinger, Ingrid] Med Univ Vienna, Clin Div Haematol &amp; Haemostaseol, Vienna, Austria</t>
  </si>
  <si>
    <t>Tiede, A (corresponding author), Hannover Med Sch, Hematol Hemostasis Oncol &amp; Stem Cell Transplantat, Carl Neuberg St 1, D-30625 Hannover, Germany.</t>
  </si>
  <si>
    <t>FEB</t>
  </si>
  <si>
    <t>Manzano, EM; Roman, MTA; Sanz, RJ; Bello, IF; Hernandez, D; Salces, MM; Valor, L; Pollmar, IR; Butta, NV; Yuste, VJ</t>
  </si>
  <si>
    <t>Platelet and immune characteristics of immune thrombocytopaenia patients non-responsive to therapy reveal severe immune dysregulation</t>
  </si>
  <si>
    <t>[Monzon Manzano, Elena; Alvarez Roman, Maria Teresa; Justo Sanz, Raul; Fernandez Bello, Ihosvany; Martin Salces, Monica; Rivas Pollmar, Isabel; Butta, Nora V.; Jimenez Yuste, Victor] Hosp Univ La Paz IdiPaz, Madrid, Spain; [Hernandez, Diana; Valor, Larissa] Hosp Univ Gregorio Maranon IiSGM, Madrid, Spain; [Jimenez Yuste, Victor] Univ Autonoma Madrid, Hosp Univ La Paz IdiPaz, Fac Med, Madrid, Spain</t>
  </si>
  <si>
    <t>Butta, NV (corresponding author), Hosp Univ La Paz, Edificio Donantes,Paseo Castellana 261, Madrid 28046, Spain.</t>
  </si>
  <si>
    <t>JUN</t>
  </si>
  <si>
    <t>Yaish, H; Matsushita, T; Belhani, M; Jimenez-Yuste, V; Kavakli, K; Korsholm, L; Matytsina, I; Philipp, C; Reichwald, K; Wu, RH</t>
  </si>
  <si>
    <t>Safety and efficacy of turoctocog alfa in the prevention and treatment of bleeds in previously untreated paediatric patients with severe haemophilia A: Results from the guardian 4 multinational clinical trial</t>
  </si>
  <si>
    <t>[Yaish, Hassan] Univ Utah, Sch Med, Salt Lake City, UT 84112 USA; [Matsushita, Tadashi] Nagoya Univ Hosp, Nagoya, Aichi, Japan; [Belhani, Meriem] Beni Messous Univ Hosp, Algiers, Algeria; [Jimenez-Yuste, Victor] Univ Autonoma Madrid, La Paz Univ Hosp, Madrid, Spain; [Kavakli, Kaan] Ege Univ Hosp, Izmir, Turkey; [Korsholm, Lars; Matytsina, Irina] Novo Nordisk AS, Soborg, Denmark; [Philipp, Claire] Rutgers Robert Wood Johnson Med Sch, New Brunswick, NJ USA; [Reichwald, Kirsten] Novo Nordisk AS, Malov, Denmark; [Wu, Runhui] Capital Med Univ, Beijing Childrens Hosp, Beijing, Peoples R China</t>
  </si>
  <si>
    <t>Yaish, H (corresponding author), Univ Utah, Sch Med, Salt Lake City, UT 84112 USA.</t>
  </si>
  <si>
    <t>JAN</t>
  </si>
  <si>
    <t>De la Corte-Rodriguez, Hortensia; Rodriguez-Merchan, E Carlos; Alvarez-Roman, M Teresa; Martin-Salces, Monica; Jimenez-Yuste, Victor</t>
  </si>
  <si>
    <t>'Do not Do' Recommendations in Hemophilia.</t>
  </si>
  <si>
    <t>Cardiovascular &amp; hematological disorders drug targets</t>
  </si>
  <si>
    <t>Department of Physical Medicine and Rehabilitation, La Paz University Hospital-IdiPaz, Madrid, Spain.; Department of Orthopedic Surgery, La Paz University Hospital-IdiPaz, Madrid, Spain.; Department of Hematology, La Paz University Hospital-IdiPaz, Madrid, Spain.</t>
  </si>
  <si>
    <t>no tiene</t>
  </si>
  <si>
    <t>2212-4063</t>
  </si>
  <si>
    <t>168-174</t>
  </si>
  <si>
    <t>1º CUARTIL</t>
  </si>
  <si>
    <t>1º DECIL</t>
  </si>
  <si>
    <t>Q1</t>
  </si>
  <si>
    <t>SI</t>
  </si>
  <si>
    <t>Correction</t>
  </si>
  <si>
    <t>Editorial Material</t>
  </si>
  <si>
    <t>Meeting Abstract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</si>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</sst>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T2337"/>
  <sheetViews>
    <sheetView tabSelected="1" workbookViewId="0">
      <selection sqref="A1:XFD1048576"/>
    </sheetView>
  </sheetViews>
  <sheetFormatPr baseColWidth="10" defaultColWidth="9" defaultRowHeight="15"/>
  <cols>
    <col min="1" max="1" width="9" style="8"/>
    <col min="2" max="2" width="27.28515625" style="8" customWidth="1"/>
    <col min="3" max="3" width="37.5703125" style="8" customWidth="1"/>
    <col min="4" max="4" width="34.85546875" style="8" customWidth="1"/>
    <col min="5" max="5" width="18.7109375" style="9" customWidth="1"/>
    <col min="6" max="7" width="9" style="9"/>
    <col min="8" max="9" width="0" style="9" hidden="1" customWidth="1"/>
    <col min="10" max="10" width="9" style="9"/>
    <col min="11" max="12" width="0" style="9" hidden="1" customWidth="1"/>
    <col min="13" max="13" width="9" style="9"/>
    <col min="14" max="14" width="0" style="9" hidden="1" customWidth="1"/>
    <col min="15" max="20" width="9" style="9"/>
    <col min="21" max="16384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3.4079999999999999</v>
      </c>
      <c r="G5" s="7" t="str">
        <f>VLOOKUP(N5,[1]Revistas!$B$2:$G$62863,3,FALSE)</f>
        <v>Q2</v>
      </c>
      <c r="H5" s="7" t="str">
        <f>VLOOKUP(N5,[1]Revistas!$B$2:$G$62863,4,FALSE)</f>
        <v>MATERIALS SCIENCE, MULTIDISCIPLINARY -- SCIE</v>
      </c>
      <c r="I5" s="7" t="str">
        <f>VLOOKUP(N5,[1]Revistas!$B$2:$G$62863,5,FALSE)</f>
        <v>115/314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256</v>
      </c>
      <c r="R5" s="7"/>
      <c r="S5" s="7"/>
      <c r="T5" s="7">
        <v>123660</v>
      </c>
    </row>
    <row r="6" spans="2:20" s="1" customFormat="1">
      <c r="B6" s="6" t="s">
        <v>28</v>
      </c>
      <c r="C6" s="6" t="s">
        <v>29</v>
      </c>
      <c r="D6" s="6" t="s">
        <v>30</v>
      </c>
      <c r="E6" s="7" t="s">
        <v>23</v>
      </c>
      <c r="F6" s="7">
        <f>VLOOKUP(N6,[1]Revistas!$B$2:$G$62863,2,FALSE)</f>
        <v>3.9</v>
      </c>
      <c r="G6" s="7" t="str">
        <f>VLOOKUP(N6,[1]Revistas!$B$2:$G$62863,3,FALSE)</f>
        <v>Q1</v>
      </c>
      <c r="H6" s="7" t="str">
        <f>VLOOKUP(N6,[1]Revistas!$B$2:$G$62863,4,FALSE)</f>
        <v>MEDICINE, GENERAL &amp; INTERNAL -- SCIE</v>
      </c>
      <c r="I6" s="7" t="str">
        <f>VLOOKUP(N6,[1]Revistas!$B$2:$G$62863,5,FALSE)</f>
        <v>29/165</v>
      </c>
      <c r="J6" s="7" t="str">
        <f>VLOOKUP(N6,[1]Revistas!$B$2:$G$62863,6,FALSE)</f>
        <v>NO</v>
      </c>
      <c r="K6" s="7" t="s">
        <v>31</v>
      </c>
      <c r="L6" s="7" t="s">
        <v>32</v>
      </c>
      <c r="M6" s="7">
        <v>0</v>
      </c>
      <c r="N6" s="7" t="s">
        <v>33</v>
      </c>
      <c r="O6" s="7">
        <v>46327</v>
      </c>
      <c r="P6" s="7">
        <v>2020</v>
      </c>
      <c r="Q6" s="7">
        <v>7</v>
      </c>
      <c r="R6" s="7"/>
      <c r="S6" s="7"/>
      <c r="T6" s="7">
        <v>576558</v>
      </c>
    </row>
    <row r="7" spans="2:20" s="1" customFormat="1">
      <c r="B7" s="6" t="s">
        <v>34</v>
      </c>
      <c r="C7" s="6" t="s">
        <v>35</v>
      </c>
      <c r="D7" s="6" t="s">
        <v>36</v>
      </c>
      <c r="E7" s="7" t="s">
        <v>23</v>
      </c>
      <c r="F7" s="7">
        <f>VLOOKUP(N7,[1]Revistas!$B$2:$G$62863,2,FALSE)</f>
        <v>2.99</v>
      </c>
      <c r="G7" s="7" t="str">
        <f>VLOOKUP(N7,[1]Revistas!$B$2:$G$62863,3,FALSE)</f>
        <v>Q2</v>
      </c>
      <c r="H7" s="7" t="str">
        <f>VLOOKUP(N7,[1]Revistas!$B$2:$G$62863,4,FALSE)</f>
        <v>HEMATOLOGY -- SCIE</v>
      </c>
      <c r="I7" s="7" t="str">
        <f>VLOOKUP(N7,[1]Revistas!$B$2:$G$62863,5,FALSE)</f>
        <v>32/76</v>
      </c>
      <c r="J7" s="7" t="str">
        <f>VLOOKUP(N7,[1]Revistas!$B$2:$G$62863,6,FALSE)</f>
        <v>NO</v>
      </c>
      <c r="K7" s="7" t="s">
        <v>37</v>
      </c>
      <c r="L7" s="7" t="s">
        <v>38</v>
      </c>
      <c r="M7" s="7">
        <v>0</v>
      </c>
      <c r="N7" s="7" t="s">
        <v>39</v>
      </c>
      <c r="O7" s="7" t="s">
        <v>40</v>
      </c>
      <c r="P7" s="7">
        <v>2020</v>
      </c>
      <c r="Q7" s="7">
        <v>26</v>
      </c>
      <c r="R7" s="7">
        <v>6</v>
      </c>
      <c r="S7" s="7">
        <v>966</v>
      </c>
      <c r="T7" s="7">
        <v>974</v>
      </c>
    </row>
    <row r="8" spans="2:20" s="1" customFormat="1">
      <c r="B8" s="6" t="s">
        <v>41</v>
      </c>
      <c r="C8" s="6" t="s">
        <v>42</v>
      </c>
      <c r="D8" s="6" t="s">
        <v>43</v>
      </c>
      <c r="E8" s="7" t="s">
        <v>23</v>
      </c>
      <c r="F8" s="7">
        <f>VLOOKUP(N8,[1]Revistas!$B$2:$G$62863,2,FALSE)</f>
        <v>11.058999999999999</v>
      </c>
      <c r="G8" s="7" t="str">
        <f>VLOOKUP(N8,[1]Revistas!$B$2:$G$62863,3,FALSE)</f>
        <v>Q1</v>
      </c>
      <c r="H8" s="7" t="str">
        <f>VLOOKUP(N8,[1]Revistas!$B$2:$G$62863,4,FALSE)</f>
        <v>HEMATOLOGY -- SCIE</v>
      </c>
      <c r="I8" s="7" t="str">
        <f>VLOOKUP(N8,[1]Revistas!$B$2:$G$62863,5,FALSE)</f>
        <v>3 DE 76</v>
      </c>
      <c r="J8" s="7" t="str">
        <f>VLOOKUP(N8,[1]Revistas!$B$2:$G$62863,6,FALSE)</f>
        <v>SI</v>
      </c>
      <c r="K8" s="7" t="s">
        <v>44</v>
      </c>
      <c r="L8" s="7" t="s">
        <v>45</v>
      </c>
      <c r="M8" s="7">
        <v>0</v>
      </c>
      <c r="N8" s="7" t="s">
        <v>46</v>
      </c>
      <c r="O8" s="7">
        <v>39722</v>
      </c>
      <c r="P8" s="7">
        <v>2020</v>
      </c>
      <c r="Q8" s="7">
        <v>13</v>
      </c>
      <c r="R8" s="7">
        <v>1</v>
      </c>
      <c r="S8" s="7"/>
      <c r="T8" s="7">
        <v>133</v>
      </c>
    </row>
    <row r="9" spans="2:20" s="1" customFormat="1">
      <c r="B9" s="6" t="s">
        <v>47</v>
      </c>
      <c r="C9" s="6" t="s">
        <v>48</v>
      </c>
      <c r="D9" s="6" t="s">
        <v>49</v>
      </c>
      <c r="E9" s="7" t="s">
        <v>23</v>
      </c>
      <c r="F9" s="7">
        <f>VLOOKUP(N9,[1]Revistas!$B$2:$G$62863,2,FALSE)</f>
        <v>4.3789999999999996</v>
      </c>
      <c r="G9" s="7" t="str">
        <f>VLOOKUP(N9,[1]Revistas!$B$2:$G$62863,3,FALSE)</f>
        <v>Q1</v>
      </c>
      <c r="H9" s="7" t="str">
        <f>VLOOKUP(N9,[1]Revistas!$B$2:$G$62863,4,FALSE)</f>
        <v>HEMATOLOGY -- SCIE</v>
      </c>
      <c r="I9" s="7" t="str">
        <f>VLOOKUP(N9,[1]Revistas!$B$2:$G$62863,5,FALSE)</f>
        <v>17/76</v>
      </c>
      <c r="J9" s="7" t="str">
        <f>VLOOKUP(N9,[1]Revistas!$B$2:$G$62863,6,FALSE)</f>
        <v>NO</v>
      </c>
      <c r="K9" s="7" t="s">
        <v>50</v>
      </c>
      <c r="L9" s="7" t="s">
        <v>51</v>
      </c>
      <c r="M9" s="7">
        <v>0</v>
      </c>
      <c r="N9" s="7" t="s">
        <v>52</v>
      </c>
      <c r="O9" s="7" t="s">
        <v>53</v>
      </c>
      <c r="P9" s="7">
        <v>2020</v>
      </c>
      <c r="Q9" s="7">
        <v>120</v>
      </c>
      <c r="R9" s="7">
        <v>10</v>
      </c>
      <c r="S9" s="7">
        <v>1395</v>
      </c>
      <c r="T9" s="7">
        <v>1406</v>
      </c>
    </row>
    <row r="10" spans="2:20" s="1" customFormat="1">
      <c r="B10" s="6" t="s">
        <v>54</v>
      </c>
      <c r="C10" s="6" t="s">
        <v>55</v>
      </c>
      <c r="D10" s="6" t="s">
        <v>56</v>
      </c>
      <c r="E10" s="7" t="s">
        <v>23</v>
      </c>
      <c r="F10" s="7">
        <f>VLOOKUP(N10,[1]Revistas!$B$2:$G$62863,2,FALSE)</f>
        <v>3.3029999999999999</v>
      </c>
      <c r="G10" s="7" t="str">
        <f>VLOOKUP(N10,[1]Revistas!$B$2:$G$62863,3,FALSE)</f>
        <v>Q1</v>
      </c>
      <c r="H10" s="7" t="str">
        <f>VLOOKUP(N10,[1]Revistas!$B$2:$G$62863,4,FALSE)</f>
        <v>MEDICINE, GENERAL &amp; INTERNAL -- SCIE</v>
      </c>
      <c r="I10" s="7" t="str">
        <f>VLOOKUP(N10,[1]Revistas!$B$2:$G$62863,5,FALSE)</f>
        <v>36/165</v>
      </c>
      <c r="J10" s="7" t="str">
        <f>VLOOKUP(N10,[1]Revistas!$B$2:$G$62863,6,FALSE)</f>
        <v>NO</v>
      </c>
      <c r="K10" s="7" t="s">
        <v>57</v>
      </c>
      <c r="L10" s="7" t="s">
        <v>58</v>
      </c>
      <c r="M10" s="7">
        <v>0</v>
      </c>
      <c r="N10" s="7" t="s">
        <v>59</v>
      </c>
      <c r="O10" s="7" t="s">
        <v>53</v>
      </c>
      <c r="P10" s="7">
        <v>2020</v>
      </c>
      <c r="Q10" s="7">
        <v>9</v>
      </c>
      <c r="R10" s="7">
        <v>10</v>
      </c>
      <c r="S10" s="7"/>
      <c r="T10" s="7">
        <v>3297</v>
      </c>
    </row>
    <row r="11" spans="2:20" s="1" customFormat="1">
      <c r="B11" s="6" t="s">
        <v>60</v>
      </c>
      <c r="C11" s="6" t="s">
        <v>61</v>
      </c>
      <c r="D11" s="6" t="s">
        <v>62</v>
      </c>
      <c r="E11" s="7" t="s">
        <v>63</v>
      </c>
      <c r="F11" s="7">
        <f>VLOOKUP(N11,[1]Revistas!$B$2:$G$62863,2,FALSE)</f>
        <v>2.8</v>
      </c>
      <c r="G11" s="7" t="str">
        <f>VLOOKUP(N11,[1]Revistas!$B$2:$G$62863,3,FALSE)</f>
        <v>Q3</v>
      </c>
      <c r="H11" s="7" t="str">
        <f>VLOOKUP(N11,[1]Revistas!$B$2:$G$62863,4,FALSE)</f>
        <v>HEMATOLOGY -- SCIE</v>
      </c>
      <c r="I11" s="7" t="str">
        <f>VLOOKUP(N11,[1]Revistas!$B$2:$G$62863,5,FALSE)</f>
        <v>40/76</v>
      </c>
      <c r="J11" s="7" t="str">
        <f>VLOOKUP(N11,[1]Revistas!$B$2:$G$62863,6,FALSE)</f>
        <v>NO</v>
      </c>
      <c r="K11" s="7" t="s">
        <v>64</v>
      </c>
      <c r="L11" s="7" t="s">
        <v>65</v>
      </c>
      <c r="M11" s="7">
        <v>0</v>
      </c>
      <c r="N11" s="7" t="s">
        <v>66</v>
      </c>
      <c r="O11" s="7" t="s">
        <v>40</v>
      </c>
      <c r="P11" s="7">
        <v>2020</v>
      </c>
      <c r="Q11" s="7">
        <v>60</v>
      </c>
      <c r="R11" s="7">
        <v>11</v>
      </c>
      <c r="S11" s="7">
        <v>2767</v>
      </c>
      <c r="T11" s="7">
        <v>2769</v>
      </c>
    </row>
    <row r="12" spans="2:20" s="1" customFormat="1">
      <c r="B12" s="6" t="s">
        <v>67</v>
      </c>
      <c r="C12" s="6" t="s">
        <v>68</v>
      </c>
      <c r="D12" s="6" t="s">
        <v>69</v>
      </c>
      <c r="E12" s="7" t="s">
        <v>70</v>
      </c>
      <c r="F12" s="7">
        <f>VLOOKUP(N12,[1]Revistas!$B$2:$G$62863,2,FALSE)</f>
        <v>2.573</v>
      </c>
      <c r="G12" s="7" t="str">
        <f>VLOOKUP(N12,[1]Revistas!$B$2:$G$62863,3,FALSE)</f>
        <v>Q3</v>
      </c>
      <c r="H12" s="7" t="str">
        <f>VLOOKUP(N12,[1]Revistas!$B$2:$G$62863,4,FALSE)</f>
        <v>HEMATOLOGY -- SCIE</v>
      </c>
      <c r="I12" s="7" t="str">
        <f>VLOOKUP(N12,[1]Revistas!$B$2:$G$62863,5,FALSE)</f>
        <v>42/76</v>
      </c>
      <c r="J12" s="7" t="str">
        <f>VLOOKUP(N12,[1]Revistas!$B$2:$G$62863,6,FALSE)</f>
        <v>NO</v>
      </c>
      <c r="K12" s="7" t="s">
        <v>71</v>
      </c>
      <c r="L12" s="7" t="s">
        <v>72</v>
      </c>
      <c r="M12" s="7">
        <v>0</v>
      </c>
      <c r="N12" s="7" t="s">
        <v>73</v>
      </c>
      <c r="O12" s="7">
        <v>37530</v>
      </c>
      <c r="P12" s="7">
        <v>2020</v>
      </c>
      <c r="Q12" s="7">
        <v>13</v>
      </c>
      <c r="R12" s="7">
        <v>10</v>
      </c>
      <c r="S12" s="7">
        <v>1073</v>
      </c>
      <c r="T12" s="7">
        <v>1079</v>
      </c>
    </row>
    <row r="13" spans="2:20" s="1" customFormat="1">
      <c r="B13" s="6" t="s">
        <v>74</v>
      </c>
      <c r="C13" s="6" t="s">
        <v>75</v>
      </c>
      <c r="D13" s="6" t="s">
        <v>76</v>
      </c>
      <c r="E13" s="7" t="s">
        <v>23</v>
      </c>
      <c r="F13" s="7">
        <f>VLOOKUP(N13,[1]Revistas!$B$2:$G$62863,2,FALSE)</f>
        <v>5.5179999999999998</v>
      </c>
      <c r="G13" s="7" t="str">
        <f>VLOOKUP(N13,[1]Revistas!$B$2:$G$62863,3,FALSE)</f>
        <v>Q1</v>
      </c>
      <c r="H13" s="7" t="str">
        <f>VLOOKUP(N13,[1]Revistas!$B$2:$G$62863,4,FALSE)</f>
        <v>HEMATOLOGY -- SCIE</v>
      </c>
      <c r="I13" s="7" t="str">
        <f>VLOOKUP(N13,[1]Revistas!$B$2:$G$62863,5,FALSE)</f>
        <v>14/76</v>
      </c>
      <c r="J13" s="7" t="str">
        <f>VLOOKUP(N13,[1]Revistas!$B$2:$G$62863,6,FALSE)</f>
        <v>NO</v>
      </c>
      <c r="K13" s="7" t="s">
        <v>77</v>
      </c>
      <c r="L13" s="7" t="s">
        <v>78</v>
      </c>
      <c r="M13" s="7">
        <v>0</v>
      </c>
      <c r="N13" s="7" t="s">
        <v>79</v>
      </c>
      <c r="O13" s="7" t="s">
        <v>40</v>
      </c>
      <c r="P13" s="7">
        <v>2020</v>
      </c>
      <c r="Q13" s="7">
        <v>191</v>
      </c>
      <c r="R13" s="7">
        <v>3</v>
      </c>
      <c r="S13" s="7">
        <v>386</v>
      </c>
      <c r="T13" s="7">
        <v>389</v>
      </c>
    </row>
    <row r="14" spans="2:20" s="1" customFormat="1">
      <c r="B14" s="6" t="s">
        <v>80</v>
      </c>
      <c r="C14" s="6" t="s">
        <v>81</v>
      </c>
      <c r="D14" s="6" t="s">
        <v>82</v>
      </c>
      <c r="E14" s="7" t="s">
        <v>23</v>
      </c>
      <c r="F14" s="7">
        <f>VLOOKUP(N14,[1]Revistas!$B$2:$G$62863,2,FALSE)</f>
        <v>1.2030000000000001</v>
      </c>
      <c r="G14" s="7" t="str">
        <f>VLOOKUP(N14,[1]Revistas!$B$2:$G$62863,3,FALSE)</f>
        <v>Q4</v>
      </c>
      <c r="H14" s="7" t="str">
        <f>VLOOKUP(N14,[1]Revistas!$B$2:$G$62863,4,FALSE)</f>
        <v>HEMATOLOGY -- SCIE</v>
      </c>
      <c r="I14" s="7" t="str">
        <f>VLOOKUP(N14,[1]Revistas!$B$2:$G$62863,5,FALSE)</f>
        <v>67/76</v>
      </c>
      <c r="J14" s="7" t="str">
        <f>VLOOKUP(N14,[1]Revistas!$B$2:$G$62863,6,FALSE)</f>
        <v>NO</v>
      </c>
      <c r="K14" s="7" t="s">
        <v>83</v>
      </c>
      <c r="L14" s="7" t="s">
        <v>84</v>
      </c>
      <c r="M14" s="7">
        <v>0</v>
      </c>
      <c r="N14" s="7" t="s">
        <v>85</v>
      </c>
      <c r="O14" s="7" t="s">
        <v>86</v>
      </c>
      <c r="P14" s="7">
        <v>2020</v>
      </c>
      <c r="Q14" s="7">
        <v>31</v>
      </c>
      <c r="R14" s="7">
        <v>6</v>
      </c>
      <c r="S14" s="7">
        <v>387</v>
      </c>
      <c r="T14" s="7">
        <v>392</v>
      </c>
    </row>
    <row r="15" spans="2:20" s="1" customFormat="1">
      <c r="B15" s="6" t="s">
        <v>87</v>
      </c>
      <c r="C15" s="6" t="s">
        <v>88</v>
      </c>
      <c r="D15" s="6" t="s">
        <v>36</v>
      </c>
      <c r="E15" s="7" t="s">
        <v>23</v>
      </c>
      <c r="F15" s="7">
        <f>VLOOKUP(N15,[1]Revistas!$B$2:$G$62863,2,FALSE)</f>
        <v>2.99</v>
      </c>
      <c r="G15" s="7" t="str">
        <f>VLOOKUP(N15,[1]Revistas!$B$2:$G$62863,3,FALSE)</f>
        <v>Q2</v>
      </c>
      <c r="H15" s="7" t="str">
        <f>VLOOKUP(N15,[1]Revistas!$B$2:$G$62863,4,FALSE)</f>
        <v>HEMATOLOGY -- SCIE</v>
      </c>
      <c r="I15" s="7" t="str">
        <f>VLOOKUP(N15,[1]Revistas!$B$2:$G$62863,5,FALSE)</f>
        <v>32/76</v>
      </c>
      <c r="J15" s="7" t="str">
        <f>VLOOKUP(N15,[1]Revistas!$B$2:$G$62863,6,FALSE)</f>
        <v>NO</v>
      </c>
      <c r="K15" s="7" t="s">
        <v>89</v>
      </c>
      <c r="L15" s="7" t="s">
        <v>90</v>
      </c>
      <c r="M15" s="7">
        <v>4</v>
      </c>
      <c r="N15" s="7" t="s">
        <v>39</v>
      </c>
      <c r="O15" s="7" t="s">
        <v>86</v>
      </c>
      <c r="P15" s="7">
        <v>2020</v>
      </c>
      <c r="Q15" s="7">
        <v>26</v>
      </c>
      <c r="R15" s="7">
        <v>5</v>
      </c>
      <c r="S15" s="7">
        <v>773</v>
      </c>
      <c r="T15" s="7">
        <v>778</v>
      </c>
    </row>
    <row r="16" spans="2:20" s="1" customFormat="1">
      <c r="B16" s="6" t="s">
        <v>91</v>
      </c>
      <c r="C16" s="6" t="s">
        <v>92</v>
      </c>
      <c r="D16" s="6" t="s">
        <v>36</v>
      </c>
      <c r="E16" s="7" t="s">
        <v>23</v>
      </c>
      <c r="F16" s="7">
        <f>VLOOKUP(N16,[1]Revistas!$B$2:$G$62863,2,FALSE)</f>
        <v>2.99</v>
      </c>
      <c r="G16" s="7" t="str">
        <f>VLOOKUP(N16,[1]Revistas!$B$2:$G$62863,3,FALSE)</f>
        <v>Q2</v>
      </c>
      <c r="H16" s="7" t="str">
        <f>VLOOKUP(N16,[1]Revistas!$B$2:$G$62863,4,FALSE)</f>
        <v>HEMATOLOGY -- SCIE</v>
      </c>
      <c r="I16" s="7" t="str">
        <f>VLOOKUP(N16,[1]Revistas!$B$2:$G$62863,5,FALSE)</f>
        <v>32/76</v>
      </c>
      <c r="J16" s="7" t="str">
        <f>VLOOKUP(N16,[1]Revistas!$B$2:$G$62863,6,FALSE)</f>
        <v>NO</v>
      </c>
      <c r="K16" s="7" t="s">
        <v>93</v>
      </c>
      <c r="L16" s="7" t="s">
        <v>94</v>
      </c>
      <c r="M16" s="7">
        <v>0</v>
      </c>
      <c r="N16" s="7" t="s">
        <v>39</v>
      </c>
      <c r="O16" s="7" t="s">
        <v>86</v>
      </c>
      <c r="P16" s="7">
        <v>2020</v>
      </c>
      <c r="Q16" s="7">
        <v>26</v>
      </c>
      <c r="R16" s="7">
        <v>5</v>
      </c>
      <c r="S16" s="7">
        <v>800</v>
      </c>
      <c r="T16" s="7">
        <v>808</v>
      </c>
    </row>
    <row r="17" spans="2:20" s="1" customFormat="1">
      <c r="B17" s="6" t="s">
        <v>95</v>
      </c>
      <c r="C17" s="6" t="s">
        <v>96</v>
      </c>
      <c r="D17" s="6" t="s">
        <v>97</v>
      </c>
      <c r="E17" s="7" t="s">
        <v>23</v>
      </c>
      <c r="F17" s="7">
        <f>VLOOKUP(N17,[1]Revistas!$B$2:$G$62863,2,FALSE)</f>
        <v>4.157</v>
      </c>
      <c r="G17" s="7" t="str">
        <f>VLOOKUP(N17,[1]Revistas!$B$2:$G$62863,3,FALSE)</f>
        <v>Q1</v>
      </c>
      <c r="H17" s="7" t="str">
        <f>VLOOKUP(N17,[1]Revistas!$B$2:$G$62863,4,FALSE)</f>
        <v>HEMATOLOGY -- SCIE</v>
      </c>
      <c r="I17" s="7" t="str">
        <f>VLOOKUP(N17,[1]Revistas!$B$2:$G$62863,5,FALSE)</f>
        <v>20/76</v>
      </c>
      <c r="J17" s="7" t="str">
        <f>VLOOKUP(N17,[1]Revistas!$B$2:$G$62863,6,FALSE)</f>
        <v>NO</v>
      </c>
      <c r="K17" s="7" t="s">
        <v>98</v>
      </c>
      <c r="L17" s="7" t="s">
        <v>99</v>
      </c>
      <c r="M17" s="7">
        <v>4</v>
      </c>
      <c r="N17" s="7" t="s">
        <v>100</v>
      </c>
      <c r="O17" s="7" t="s">
        <v>86</v>
      </c>
      <c r="P17" s="7">
        <v>2020</v>
      </c>
      <c r="Q17" s="7">
        <v>18</v>
      </c>
      <c r="R17" s="7">
        <v>9</v>
      </c>
      <c r="S17" s="7">
        <v>2202</v>
      </c>
      <c r="T17" s="7">
        <v>2204</v>
      </c>
    </row>
    <row r="18" spans="2:20" s="1" customFormat="1">
      <c r="B18" s="6" t="s">
        <v>101</v>
      </c>
      <c r="C18" s="6" t="s">
        <v>102</v>
      </c>
      <c r="D18" s="6" t="s">
        <v>103</v>
      </c>
      <c r="E18" s="7" t="s">
        <v>23</v>
      </c>
      <c r="F18" s="7">
        <f>VLOOKUP(N18,[1]Revistas!$B$2:$G$62863,2,FALSE)</f>
        <v>7.1159999999999997</v>
      </c>
      <c r="G18" s="7" t="str">
        <f>VLOOKUP(N18,[1]Revistas!$B$2:$G$62863,3,FALSE)</f>
        <v>Q1</v>
      </c>
      <c r="H18" s="7" t="str">
        <f>VLOOKUP(N18,[1]Revistas!$B$2:$G$62863,4,FALSE)</f>
        <v>HEMATOLOGY -- SCIE</v>
      </c>
      <c r="I18" s="7" t="str">
        <f>VLOOKUP(N18,[1]Revistas!$B$2:$G$62863,5,FALSE)</f>
        <v>7 DE 76</v>
      </c>
      <c r="J18" s="7" t="str">
        <f>VLOOKUP(N18,[1]Revistas!$B$2:$G$62863,6,FALSE)</f>
        <v>SI</v>
      </c>
      <c r="K18" s="7" t="s">
        <v>104</v>
      </c>
      <c r="L18" s="7" t="s">
        <v>105</v>
      </c>
      <c r="M18" s="7">
        <v>1</v>
      </c>
      <c r="N18" s="7" t="s">
        <v>106</v>
      </c>
      <c r="O18" s="7">
        <v>37073</v>
      </c>
      <c r="P18" s="7">
        <v>2020</v>
      </c>
      <c r="Q18" s="7">
        <v>105</v>
      </c>
      <c r="R18" s="7">
        <v>7</v>
      </c>
      <c r="S18" s="7">
        <v>1948</v>
      </c>
      <c r="T18" s="7">
        <v>1956</v>
      </c>
    </row>
    <row r="19" spans="2:20" s="1" customFormat="1">
      <c r="B19" s="6" t="s">
        <v>107</v>
      </c>
      <c r="C19" s="6" t="s">
        <v>108</v>
      </c>
      <c r="D19" s="6" t="s">
        <v>36</v>
      </c>
      <c r="E19" s="7" t="s">
        <v>63</v>
      </c>
      <c r="F19" s="7">
        <f>VLOOKUP(N19,[1]Revistas!$B$2:$G$62863,2,FALSE)</f>
        <v>2.99</v>
      </c>
      <c r="G19" s="7" t="str">
        <f>VLOOKUP(N19,[1]Revistas!$B$2:$G$62863,3,FALSE)</f>
        <v>Q2</v>
      </c>
      <c r="H19" s="7" t="str">
        <f>VLOOKUP(N19,[1]Revistas!$B$2:$G$62863,4,FALSE)</f>
        <v>HEMATOLOGY -- SCIE</v>
      </c>
      <c r="I19" s="7" t="str">
        <f>VLOOKUP(N19,[1]Revistas!$B$2:$G$62863,5,FALSE)</f>
        <v>32/76</v>
      </c>
      <c r="J19" s="7" t="str">
        <f>VLOOKUP(N19,[1]Revistas!$B$2:$G$62863,6,FALSE)</f>
        <v>NO</v>
      </c>
      <c r="K19" s="7" t="s">
        <v>109</v>
      </c>
      <c r="L19" s="7" t="s">
        <v>110</v>
      </c>
      <c r="M19" s="7">
        <v>1</v>
      </c>
      <c r="N19" s="7" t="s">
        <v>39</v>
      </c>
      <c r="O19" s="7" t="s">
        <v>86</v>
      </c>
      <c r="P19" s="7">
        <v>2020</v>
      </c>
      <c r="Q19" s="7">
        <v>26</v>
      </c>
      <c r="R19" s="7">
        <v>5</v>
      </c>
      <c r="S19" s="7" t="s">
        <v>111</v>
      </c>
      <c r="T19" s="7" t="s">
        <v>112</v>
      </c>
    </row>
    <row r="20" spans="2:20" s="1" customFormat="1">
      <c r="B20" s="6" t="s">
        <v>113</v>
      </c>
      <c r="C20" s="6" t="s">
        <v>114</v>
      </c>
      <c r="D20" s="6" t="s">
        <v>36</v>
      </c>
      <c r="E20" s="7" t="s">
        <v>63</v>
      </c>
      <c r="F20" s="7">
        <f>VLOOKUP(N20,[1]Revistas!$B$2:$G$62863,2,FALSE)</f>
        <v>2.99</v>
      </c>
      <c r="G20" s="7" t="str">
        <f>VLOOKUP(N20,[1]Revistas!$B$2:$G$62863,3,FALSE)</f>
        <v>Q2</v>
      </c>
      <c r="H20" s="7" t="str">
        <f>VLOOKUP(N20,[1]Revistas!$B$2:$G$62863,4,FALSE)</f>
        <v>HEMATOLOGY -- SCIE</v>
      </c>
      <c r="I20" s="7" t="str">
        <f>VLOOKUP(N20,[1]Revistas!$B$2:$G$62863,5,FALSE)</f>
        <v>32/76</v>
      </c>
      <c r="J20" s="7" t="str">
        <f>VLOOKUP(N20,[1]Revistas!$B$2:$G$62863,6,FALSE)</f>
        <v>NO</v>
      </c>
      <c r="K20" s="7" t="s">
        <v>115</v>
      </c>
      <c r="L20" s="7" t="s">
        <v>84</v>
      </c>
      <c r="M20" s="7">
        <v>3</v>
      </c>
      <c r="N20" s="7" t="s">
        <v>39</v>
      </c>
      <c r="O20" s="7" t="s">
        <v>86</v>
      </c>
      <c r="P20" s="7">
        <v>2020</v>
      </c>
      <c r="Q20" s="7">
        <v>26</v>
      </c>
      <c r="R20" s="7">
        <v>5</v>
      </c>
      <c r="S20" s="7" t="s">
        <v>116</v>
      </c>
      <c r="T20" s="7" t="s">
        <v>117</v>
      </c>
    </row>
    <row r="21" spans="2:20" s="1" customFormat="1">
      <c r="B21" s="6" t="s">
        <v>118</v>
      </c>
      <c r="C21" s="6" t="s">
        <v>119</v>
      </c>
      <c r="D21" s="6" t="s">
        <v>120</v>
      </c>
      <c r="E21" s="7" t="s">
        <v>23</v>
      </c>
      <c r="F21" s="7">
        <f>VLOOKUP(N21,[1]Revistas!$B$2:$G$62863,2,FALSE)</f>
        <v>2.2200000000000002</v>
      </c>
      <c r="G21" s="7" t="str">
        <f>VLOOKUP(N21,[1]Revistas!$B$2:$G$62863,3,FALSE)</f>
        <v>Q3</v>
      </c>
      <c r="H21" s="7" t="str">
        <f>VLOOKUP(N21,[1]Revistas!$B$2:$G$62863,4,FALSE)</f>
        <v>HEMATOLOGY -- SCIE</v>
      </c>
      <c r="I21" s="7" t="str">
        <f>VLOOKUP(N21,[1]Revistas!$B$2:$G$62863,5,FALSE)</f>
        <v>50/76</v>
      </c>
      <c r="J21" s="7" t="str">
        <f>VLOOKUP(N21,[1]Revistas!$B$2:$G$62863,6,FALSE)</f>
        <v>NO</v>
      </c>
      <c r="K21" s="7" t="s">
        <v>121</v>
      </c>
      <c r="L21" s="7" t="s">
        <v>122</v>
      </c>
      <c r="M21" s="7">
        <v>0</v>
      </c>
      <c r="N21" s="7" t="s">
        <v>123</v>
      </c>
      <c r="O21" s="7" t="s">
        <v>124</v>
      </c>
      <c r="P21" s="7">
        <v>2020</v>
      </c>
      <c r="Q21" s="7">
        <v>105</v>
      </c>
      <c r="R21" s="7">
        <v>1</v>
      </c>
      <c r="S21" s="7">
        <v>94</v>
      </c>
      <c r="T21" s="7">
        <v>100</v>
      </c>
    </row>
    <row r="22" spans="2:20" s="1" customFormat="1">
      <c r="B22" s="6" t="s">
        <v>125</v>
      </c>
      <c r="C22" s="6" t="s">
        <v>126</v>
      </c>
      <c r="D22" s="6" t="s">
        <v>49</v>
      </c>
      <c r="E22" s="7" t="s">
        <v>23</v>
      </c>
      <c r="F22" s="7">
        <f>VLOOKUP(N22,[1]Revistas!$B$2:$G$62863,2,FALSE)</f>
        <v>4.3789999999999996</v>
      </c>
      <c r="G22" s="7" t="str">
        <f>VLOOKUP(N22,[1]Revistas!$B$2:$G$62863,3,FALSE)</f>
        <v>Q1</v>
      </c>
      <c r="H22" s="7" t="str">
        <f>VLOOKUP(N22,[1]Revistas!$B$2:$G$62863,4,FALSE)</f>
        <v>HEMATOLOGY -- SCIE</v>
      </c>
      <c r="I22" s="7" t="str">
        <f>VLOOKUP(N22,[1]Revistas!$B$2:$G$62863,5,FALSE)</f>
        <v>17/76</v>
      </c>
      <c r="J22" s="7" t="str">
        <f>VLOOKUP(N22,[1]Revistas!$B$2:$G$62863,6,FALSE)</f>
        <v>NO</v>
      </c>
      <c r="K22" s="7" t="s">
        <v>127</v>
      </c>
      <c r="L22" s="7" t="s">
        <v>128</v>
      </c>
      <c r="M22" s="7">
        <v>0</v>
      </c>
      <c r="N22" s="7" t="s">
        <v>52</v>
      </c>
      <c r="O22" s="7" t="s">
        <v>129</v>
      </c>
      <c r="P22" s="7">
        <v>2020</v>
      </c>
      <c r="Q22" s="7">
        <v>120</v>
      </c>
      <c r="R22" s="7">
        <v>3</v>
      </c>
      <c r="S22" s="7">
        <v>437</v>
      </c>
      <c r="T22" s="7">
        <v>448</v>
      </c>
    </row>
    <row r="23" spans="2:20" s="1" customFormat="1">
      <c r="B23" s="6" t="s">
        <v>130</v>
      </c>
      <c r="C23" s="6" t="s">
        <v>131</v>
      </c>
      <c r="D23" s="6" t="s">
        <v>49</v>
      </c>
      <c r="E23" s="7" t="s">
        <v>23</v>
      </c>
      <c r="F23" s="7">
        <f>VLOOKUP(N23,[1]Revistas!$B$2:$G$62863,2,FALSE)</f>
        <v>4.3789999999999996</v>
      </c>
      <c r="G23" s="7" t="str">
        <f>VLOOKUP(N23,[1]Revistas!$B$2:$G$62863,3,FALSE)</f>
        <v>Q1</v>
      </c>
      <c r="H23" s="7" t="str">
        <f>VLOOKUP(N23,[1]Revistas!$B$2:$G$62863,4,FALSE)</f>
        <v>HEMATOLOGY -- SCIE</v>
      </c>
      <c r="I23" s="7" t="str">
        <f>VLOOKUP(N23,[1]Revistas!$B$2:$G$62863,5,FALSE)</f>
        <v>17/76</v>
      </c>
      <c r="J23" s="7" t="str">
        <f>VLOOKUP(N23,[1]Revistas!$B$2:$G$62863,6,FALSE)</f>
        <v>NO</v>
      </c>
      <c r="K23" s="7" t="s">
        <v>132</v>
      </c>
      <c r="L23" s="7" t="s">
        <v>133</v>
      </c>
      <c r="M23" s="7">
        <v>2</v>
      </c>
      <c r="N23" s="7" t="s">
        <v>52</v>
      </c>
      <c r="O23" s="7" t="s">
        <v>134</v>
      </c>
      <c r="P23" s="7">
        <v>2020</v>
      </c>
      <c r="Q23" s="7">
        <v>120</v>
      </c>
      <c r="R23" s="7">
        <v>2</v>
      </c>
      <c r="S23" s="7">
        <v>277</v>
      </c>
      <c r="T23" s="7">
        <v>288</v>
      </c>
    </row>
    <row r="24" spans="2:20" s="1" customFormat="1">
      <c r="B24" s="6" t="s">
        <v>135</v>
      </c>
      <c r="C24" s="6" t="s">
        <v>136</v>
      </c>
      <c r="D24" s="6" t="s">
        <v>76</v>
      </c>
      <c r="E24" s="7" t="s">
        <v>23</v>
      </c>
      <c r="F24" s="7">
        <f>VLOOKUP(N24,[1]Revistas!$B$2:$G$62863,2,FALSE)</f>
        <v>5.5179999999999998</v>
      </c>
      <c r="G24" s="7" t="str">
        <f>VLOOKUP(N24,[1]Revistas!$B$2:$G$62863,3,FALSE)</f>
        <v>Q1</v>
      </c>
      <c r="H24" s="7" t="str">
        <f>VLOOKUP(N24,[1]Revistas!$B$2:$G$62863,4,FALSE)</f>
        <v>HEMATOLOGY -- SCIE</v>
      </c>
      <c r="I24" s="7" t="str">
        <f>VLOOKUP(N24,[1]Revistas!$B$2:$G$62863,5,FALSE)</f>
        <v>14/76</v>
      </c>
      <c r="J24" s="7" t="str">
        <f>VLOOKUP(N24,[1]Revistas!$B$2:$G$62863,6,FALSE)</f>
        <v>NO</v>
      </c>
      <c r="K24" s="7" t="s">
        <v>137</v>
      </c>
      <c r="L24" s="7" t="s">
        <v>138</v>
      </c>
      <c r="M24" s="7">
        <v>6</v>
      </c>
      <c r="N24" s="7" t="s">
        <v>79</v>
      </c>
      <c r="O24" s="7" t="s">
        <v>139</v>
      </c>
      <c r="P24" s="7">
        <v>2020</v>
      </c>
      <c r="Q24" s="7">
        <v>189</v>
      </c>
      <c r="R24" s="7">
        <v>5</v>
      </c>
      <c r="S24" s="7">
        <v>943</v>
      </c>
      <c r="T24" s="7">
        <v>953</v>
      </c>
    </row>
    <row r="25" spans="2:20" s="1" customFormat="1">
      <c r="B25" s="6" t="s">
        <v>140</v>
      </c>
      <c r="C25" s="6" t="s">
        <v>141</v>
      </c>
      <c r="D25" s="6" t="s">
        <v>36</v>
      </c>
      <c r="E25" s="7" t="s">
        <v>23</v>
      </c>
      <c r="F25" s="7">
        <f>VLOOKUP(N25,[1]Revistas!$B$2:$G$62863,2,FALSE)</f>
        <v>2.99</v>
      </c>
      <c r="G25" s="7" t="str">
        <f>VLOOKUP(N25,[1]Revistas!$B$2:$G$62863,3,FALSE)</f>
        <v>Q2</v>
      </c>
      <c r="H25" s="7" t="str">
        <f>VLOOKUP(N25,[1]Revistas!$B$2:$G$62863,4,FALSE)</f>
        <v>HEMATOLOGY -- SCIE</v>
      </c>
      <c r="I25" s="7" t="str">
        <f>VLOOKUP(N25,[1]Revistas!$B$2:$G$62863,5,FALSE)</f>
        <v>32/76</v>
      </c>
      <c r="J25" s="7" t="str">
        <f>VLOOKUP(N25,[1]Revistas!$B$2:$G$62863,6,FALSE)</f>
        <v>NO</v>
      </c>
      <c r="K25" s="7" t="s">
        <v>142</v>
      </c>
      <c r="L25" s="7" t="s">
        <v>143</v>
      </c>
      <c r="M25" s="7">
        <v>1</v>
      </c>
      <c r="N25" s="7" t="s">
        <v>39</v>
      </c>
      <c r="O25" s="7" t="s">
        <v>144</v>
      </c>
      <c r="P25" s="7">
        <v>2020</v>
      </c>
      <c r="Q25" s="7">
        <v>26</v>
      </c>
      <c r="R25" s="7">
        <v>1</v>
      </c>
      <c r="S25" s="7">
        <v>64</v>
      </c>
      <c r="T25" s="7">
        <v>72</v>
      </c>
    </row>
    <row r="26" spans="2:20" s="1" customFormat="1">
      <c r="B26" s="6" t="s">
        <v>145</v>
      </c>
      <c r="C26" s="6" t="s">
        <v>146</v>
      </c>
      <c r="D26" s="6" t="s">
        <v>147</v>
      </c>
      <c r="E26" s="7" t="s">
        <v>23</v>
      </c>
      <c r="F26" s="7" t="str">
        <f>VLOOKUP(N26,[1]Revistas!$B$2:$G$62863,2,FALSE)</f>
        <v>NO TIENE</v>
      </c>
      <c r="G26" s="7" t="str">
        <f>VLOOKUP(N26,[1]Revistas!$B$2:$G$62863,3,FALSE)</f>
        <v>NO TIENE</v>
      </c>
      <c r="H26" s="7" t="str">
        <f>VLOOKUP(N26,[1]Revistas!$B$2:$G$62863,4,FALSE)</f>
        <v>NO TIENE</v>
      </c>
      <c r="I26" s="7" t="str">
        <f>VLOOKUP(N26,[1]Revistas!$B$2:$G$62863,5,FALSE)</f>
        <v>NO TIENE</v>
      </c>
      <c r="J26" s="7" t="str">
        <f>VLOOKUP(N26,[1]Revistas!$B$2:$G$62863,6,FALSE)</f>
        <v>NO</v>
      </c>
      <c r="K26" s="7" t="s">
        <v>148</v>
      </c>
      <c r="L26" s="7"/>
      <c r="M26" s="7" t="s">
        <v>149</v>
      </c>
      <c r="N26" s="7" t="s">
        <v>150</v>
      </c>
      <c r="O26" s="7">
        <v>2020</v>
      </c>
      <c r="P26" s="7">
        <v>2020</v>
      </c>
      <c r="Q26" s="7">
        <v>20</v>
      </c>
      <c r="R26" s="7">
        <v>3</v>
      </c>
      <c r="S26" s="7" t="s">
        <v>151</v>
      </c>
      <c r="T26" s="7"/>
    </row>
    <row r="27" spans="2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2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2:20" s="1" customFormat="1" hidden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20" s="1" customFormat="1" hidden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2:20" s="1" customFormat="1" hidden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s="1" customFormat="1" hidden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 hidden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 hidden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 hidden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 hidden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 hidden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 hidden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 hidden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 hidden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 hidden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 hidden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 hidden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 hidden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 hidden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 hidden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 hidden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 hidden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 hidden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 hidden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 hidden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 hidden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 hidden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 hidden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 hidden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 hidden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 hidden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 hidden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 hidden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 hidden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 hidden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 hidden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 hidden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 hidden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 hidden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 hidden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 hidden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 hidden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 hidden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 hidden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 hidden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 hidden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 hidden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 hidden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 hidden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 hidden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 hidden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 hidden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 hidden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 hidden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 hidden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 hidden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 hidden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 hidden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 hidden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 hidden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 hidden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 hidden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 hidden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 hidden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 hidden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 hidden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 hidden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 hidden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 hidden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 hidden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 hidden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 hidden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 hidden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 hidden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 hidden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 hidden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 hidden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 hidden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 hidden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 hidden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 hidden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 hidden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 hidden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 hidden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 hidden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 hidden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 hidden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 hidden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 hidden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 hidden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 hidden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 hidden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 hidden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 hidden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 hidden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 hidden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 hidden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 hidden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 hidden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 hidden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 hidden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 hidden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 hidden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 hidden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 hidden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 hidden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 hidden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 hidden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 hidden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 hidden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 hidden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 hidden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 hidden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 hidden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 hidden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 hidden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 hidden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 hidden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 hidden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 hidden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 hidden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 hidden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 hidden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 hidden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 hidden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 hidden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 hidden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 hidden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 hidden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 hidden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 hidden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 hidden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 hidden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 hidden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 hidden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 hidden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 hidden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 hidden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 hidden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 hidden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 hidden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 hidden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 hidden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 hidden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 hidden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 hidden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 hidden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 hidden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 hidden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 hidden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 hidden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 hidden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 hidden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 hidden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 hidden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 hidden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 hidden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 hidden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 hidden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 hidden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 hidden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 hidden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 hidden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 hidden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 hidden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 hidden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 hidden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 hidden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 hidden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 hidden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 hidden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 hidden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 hidden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 hidden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 hidden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 hidden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 hidden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 hidden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 hidden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 hidden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 hidden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 hidden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 hidden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 hidden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 hidden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 hidden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 hidden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 hidden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 hidden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 hidden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 hidden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 hidden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 hidden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 hidden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 hidden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 hidden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 hidden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 hidden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 hidden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 hidden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 hidden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 hidden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 hidden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 hidden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 hidden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 hidden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 hidden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 hidden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 hidden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 hidden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 hidden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 hidden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 hidden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 hidden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 hidden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 hidden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 hidden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 hidden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 hidden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 hidden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 hidden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 hidden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 hidden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 hidden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 hidden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 hidden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 hidden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 hidden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 hidden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 hidden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 hidden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 hidden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 hidden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 hidden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 hidden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 hidden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 hidden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 hidden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 hidden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 hidden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 hidden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 hidden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 hidden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 hidden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 hidden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 hidden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 hidden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 hidden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 hidden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 hidden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 hidden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 hidden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 hidden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 hidden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 hidden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 hidden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 hidden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 hidden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 hidden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 hidden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 hidden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 hidden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 hidden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 hidden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 hidden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 hidden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 hidden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 hidden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 hidden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 hidden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 hidden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 hidden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 hidden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 hidden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 hidden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 hidden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 hidden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 hidden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 hidden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 hidden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 hidden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 hidden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 hidden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 hidden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 hidden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 hidden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 hidden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 hidden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 hidden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 hidden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 hidden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 hidden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 hidden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 hidden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 hidden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 hidden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 hidden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 hidden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 hidden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 hidden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 hidden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 hidden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 hidden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 hidden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 hidden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 hidden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 hidden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 hidden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 hidden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 hidden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 hidden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 hidden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 hidden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 hidden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 hidden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 hidden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 hidden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 hidden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 hidden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 hidden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 hidden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 hidden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 hidden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 hidden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 hidden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 hidden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 hidden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 hidden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 hidden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 hidden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 hidden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 hidden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 hidden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 hidden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 hidden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 hidden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 hidden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 hidden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 hidden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 hidden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 hidden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 hidden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 hidden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 hidden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 hidden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 hidden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 hidden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 hidden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 hidden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 hidden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 hidden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 hidden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 hidden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 hidden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 hidden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 hidden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 hidden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 hidden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 hidden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 hidden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 hidden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 hidden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 hidden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 hidden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 hidden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 hidden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 hidden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 hidden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 hidden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 hidden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 hidden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 hidden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 hidden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 hidden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 hidden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 hidden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 hidden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 hidden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 hidden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 hidden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 hidden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 hidden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 hidden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 hidden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 hidden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 hidden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 hidden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 hidden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 hidden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 hidden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 hidden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 hidden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 hidden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 hidden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 hidden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 hidden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 hidden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 hidden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 hidden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 hidden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 hidden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 hidden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 hidden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 hidden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 hidden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 hidden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 hidden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 hidden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 hidden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 hidden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 hidden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 hidden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 hidden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 hidden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 hidden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 hidden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 hidden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 hidden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 hidden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 hidden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 hidden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 hidden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 hidden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 hidden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 hidden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 hidden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 hidden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 hidden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 hidden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 hidden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 hidden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 hidden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 hidden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 hidden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 hidden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 hidden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 hidden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 hidden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 hidden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 hidden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 hidden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 hidden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 hidden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 hidden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 hidden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 hidden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 hidden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 hidden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 hidden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 hidden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 hidden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 hidden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 hidden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 hidden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 hidden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 hidden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 hidden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 hidden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 hidden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 hidden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 hidden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 hidden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 hidden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 hidden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 hidden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 hidden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 hidden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 hidden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 hidden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 hidden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 hidden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 hidden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 hidden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 hidden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 hidden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 hidden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 hidden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 hidden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 hidden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 hidden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 hidden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 hidden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 hidden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 hidden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 hidden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 hidden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 hidden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 hidden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 hidden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 hidden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 hidden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 hidden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 hidden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 hidden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 hidden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 hidden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 hidden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 hidden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 hidden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 hidden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 hidden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 hidden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 hidden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 hidden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 hidden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 hidden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 hidden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 hidden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 hidden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 hidden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 hidden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 hidden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 hidden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 hidden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 hidden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 hidden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 hidden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 hidden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 hidden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 hidden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 hidden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 hidden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 hidden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 hidden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 hidden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 hidden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 hidden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 hidden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 hidden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 hidden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 hidden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 hidden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 hidden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 hidden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 hidden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 hidden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 hidden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 hidden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 hidden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 hidden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 hidden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 hidden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 hidden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 hidden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 hidden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 hidden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 hidden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 hidden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 hidden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 hidden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 hidden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 hidden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 hidden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 hidden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 hidden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 hidden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 hidden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 hidden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 hidden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 hidden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 hidden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 hidden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 hidden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 hidden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 hidden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 hidden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 hidden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 hidden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 hidden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 hidden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 hidden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 hidden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 hidden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 hidden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 hidden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 hidden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 hidden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 hidden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 hidden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 hidden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 hidden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 hidden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 hidden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 hidden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 hidden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 hidden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 hidden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 hidden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 hidden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 hidden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 hidden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 hidden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 hidden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 hidden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 hidden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 hidden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 hidden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 hidden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 hidden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 hidden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 hidden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 hidden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 hidden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 hidden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 hidden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 hidden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 hidden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 hidden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 hidden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 hidden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 hidden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 hidden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 hidden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 hidden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 hidden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 hidden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 hidden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 hidden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 hidden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 hidden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 hidden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 hidden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 hidden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 hidden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 hidden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 hidden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 hidden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 hidden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 hidden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 hidden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 hidden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 hidden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 hidden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 hidden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 hidden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 hidden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 hidden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 hidden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 hidden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 hidden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 hidden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 hidden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 hidden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 hidden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 hidden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 hidden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 hidden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 hidden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 hidden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 hidden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 hidden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 hidden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 hidden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 hidden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 hidden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 hidden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 hidden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 hidden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 hidden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 hidden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 hidden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 hidden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 hidden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 hidden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 hidden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 hidden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 hidden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 hidden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 hidden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 hidden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 hidden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 hidden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 hidden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 hidden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 hidden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 hidden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 hidden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 hidden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 hidden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 hidden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 hidden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 hidden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 hidden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 hidden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 hidden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 hidden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 hidden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 hidden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 hidden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 hidden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 hidden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 hidden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 hidden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 hidden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 hidden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 hidden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 hidden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 hidden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 hidden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 hidden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 hidden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 hidden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 hidden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 hidden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 hidden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 hidden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 hidden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 hidden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 hidden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 hidden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 hidden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 hidden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 hidden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 hidden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 hidden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 hidden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 hidden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 hidden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 hidden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 hidden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 hidden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 hidden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 hidden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 hidden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 hidden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 hidden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 hidden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 hidden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 hidden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 hidden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 hidden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 hidden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 hidden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 hidden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 hidden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 hidden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 hidden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 hidden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 hidden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 hidden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 hidden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 hidden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 hidden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 hidden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 hidden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 hidden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 hidden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 hidden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 hidden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 hidden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 hidden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 hidden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 hidden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 hidden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 hidden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 hidden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 hidden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 hidden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 hidden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 hidden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 hidden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 hidden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 hidden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 hidden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 hidden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 hidden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 hidden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 hidden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 hidden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 hidden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 hidden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 hidden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 hidden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 hidden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 hidden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 hidden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 hidden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 hidden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 hidden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 hidden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 hidden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 hidden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 hidden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 hidden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 hidden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 hidden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 hidden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 hidden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 hidden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 hidden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 hidden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 hidden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 hidden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 hidden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 hidden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 hidden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 hidden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 hidden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 hidden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 hidden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 hidden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 hidden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 hidden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 hidden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 hidden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 hidden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 hidden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 hidden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 hidden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 hidden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 hidden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 hidden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 hidden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 hidden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 hidden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 hidden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 hidden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 hidden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 hidden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 hidden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 hidden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 hidden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 hidden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 hidden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 hidden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 hidden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 hidden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 hidden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 hidden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 hidden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 hidden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 hidden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 hidden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 hidden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 hidden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 hidden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 hidden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 hidden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 hidden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 hidden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 hidden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 hidden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 hidden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 hidden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 hidden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 hidden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 hidden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 hidden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 hidden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 hidden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 hidden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 hidden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 hidden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 hidden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 hidden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 hidden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 hidden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 hidden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 hidden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 hidden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 hidden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 hidden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 hidden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 hidden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 hidden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 hidden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 hidden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 hidden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 hidden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 hidden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 hidden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 hidden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 hidden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 hidden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 hidden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 hidden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 hidden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 hidden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 hidden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 hidden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 hidden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 hidden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 hidden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 hidden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 hidden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 hidden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 hidden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 hidden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 hidden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 hidden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 hidden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 hidden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 hidden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 hidden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 hidden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 hidden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 hidden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 hidden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 hidden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 hidden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 hidden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 hidden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 hidden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 hidden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 hidden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 hidden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 hidden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 hidden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 hidden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 hidden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 hidden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 hidden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 hidden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 hidden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 hidden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 hidden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 hidden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 hidden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 hidden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 hidden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 hidden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 hidden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 hidden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 hidden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 hidden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 hidden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 hidden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 hidden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 hidden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 hidden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 hidden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 hidden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 hidden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 hidden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 hidden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 hidden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 hidden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 hidden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 hidden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 hidden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 hidden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 hidden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 hidden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 hidden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 hidden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 hidden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 hidden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 hidden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 hidden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 hidden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 hidden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 hidden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 hidden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 hidden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 hidden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 hidden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 hidden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 hidden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 hidden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 hidden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 hidden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 hidden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 hidden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 hidden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 hidden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 hidden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 hidden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 hidden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 hidden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 hidden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 hidden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 hidden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 hidden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 hidden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 hidden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 hidden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 hidden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 hidden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 hidden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 hidden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 hidden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 hidden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 hidden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 hidden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 hidden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 hidden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 hidden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 hidden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 hidden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 hidden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 hidden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 hidden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 hidden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 hidden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 hidden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 hidden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 hidden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 hidden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 hidden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 hidden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 hidden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 hidden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 hidden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 hidden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 hidden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 hidden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 hidden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 hidden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 hidden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 hidden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 hidden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 hidden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 hidden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 hidden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0" s="1" customFormat="1" hidden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0" hidden="1"/>
    <row r="1043" spans="2:20" s="1" customFormat="1" hidden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2:20" s="10" customFormat="1" hidden="1">
      <c r="B1044" s="10" t="s">
        <v>4</v>
      </c>
      <c r="C1044" s="10" t="s">
        <v>4</v>
      </c>
      <c r="D1044" s="10" t="s">
        <v>4</v>
      </c>
      <c r="E1044" s="11" t="s">
        <v>5</v>
      </c>
      <c r="F1044" s="11" t="s">
        <v>4</v>
      </c>
      <c r="G1044" s="11" t="s">
        <v>6</v>
      </c>
      <c r="H1044" s="11" t="s">
        <v>152</v>
      </c>
      <c r="I1044" s="11" t="s">
        <v>4</v>
      </c>
      <c r="J1044" s="11" t="s">
        <v>9</v>
      </c>
      <c r="K1044" s="11" t="s">
        <v>153</v>
      </c>
      <c r="L1044" s="11"/>
      <c r="M1044" s="11"/>
      <c r="N1044" s="11"/>
      <c r="O1044" s="11"/>
      <c r="P1044" s="11"/>
      <c r="Q1044" s="11"/>
      <c r="R1044" s="11"/>
      <c r="S1044" s="11"/>
      <c r="T1044" s="11"/>
    </row>
    <row r="1045" spans="2:20" s="10" customFormat="1" hidden="1">
      <c r="B1045" s="10" t="s">
        <v>23</v>
      </c>
      <c r="C1045" s="10">
        <f>DCOUNTA(A4:T1038,C1044,B1044:B1045)</f>
        <v>18</v>
      </c>
      <c r="D1045" s="10" t="s">
        <v>23</v>
      </c>
      <c r="E1045" s="11">
        <f>DSUM(A4:T1039,F4,D1044:D1045)</f>
        <v>72.498999999999995</v>
      </c>
      <c r="F1045" s="11" t="s">
        <v>23</v>
      </c>
      <c r="G1045" s="11" t="s">
        <v>154</v>
      </c>
      <c r="H1045" s="11">
        <f>DCOUNTA(A4:T1039,G4,F1044:G1045)</f>
        <v>10</v>
      </c>
      <c r="I1045" s="11" t="s">
        <v>23</v>
      </c>
      <c r="J1045" s="11" t="s">
        <v>155</v>
      </c>
      <c r="K1045" s="11">
        <f>DCOUNTA(A4:T1039,J4,I1044:J1045)</f>
        <v>2</v>
      </c>
      <c r="L1045" s="11"/>
      <c r="M1045" s="11"/>
      <c r="N1045" s="11"/>
      <c r="O1045" s="11"/>
      <c r="P1045" s="11"/>
      <c r="Q1045" s="11"/>
      <c r="R1045" s="11"/>
      <c r="S1045" s="11"/>
      <c r="T1045" s="11"/>
    </row>
    <row r="1046" spans="2:20" s="10" customFormat="1" hidden="1">
      <c r="E1046" s="11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</row>
    <row r="1047" spans="2:20" s="10" customFormat="1" hidden="1">
      <c r="B1047" s="10" t="s">
        <v>4</v>
      </c>
      <c r="D1047" s="10" t="s">
        <v>4</v>
      </c>
      <c r="E1047" s="11" t="s">
        <v>5</v>
      </c>
      <c r="F1047" s="11" t="s">
        <v>4</v>
      </c>
      <c r="G1047" s="11" t="s">
        <v>6</v>
      </c>
      <c r="H1047" s="11" t="s">
        <v>152</v>
      </c>
      <c r="I1047" s="11" t="s">
        <v>4</v>
      </c>
      <c r="J1047" s="11" t="s">
        <v>9</v>
      </c>
      <c r="K1047" s="11" t="s">
        <v>153</v>
      </c>
      <c r="L1047" s="11"/>
      <c r="M1047" s="11"/>
      <c r="N1047" s="11"/>
      <c r="O1047" s="11"/>
      <c r="P1047" s="11"/>
      <c r="Q1047" s="11"/>
      <c r="R1047" s="11"/>
      <c r="S1047" s="11"/>
      <c r="T1047" s="11"/>
    </row>
    <row r="1048" spans="2:20" s="10" customFormat="1" hidden="1">
      <c r="B1048" s="10" t="s">
        <v>63</v>
      </c>
      <c r="C1048" s="10">
        <f>DCOUNTA(A4:T1039,E4,B1047:B1048)</f>
        <v>3</v>
      </c>
      <c r="D1048" s="10" t="s">
        <v>63</v>
      </c>
      <c r="E1048" s="11">
        <f>DSUM(A4:T1039,E1047,D1047:D1048)</f>
        <v>8.7800000000000011</v>
      </c>
      <c r="F1048" s="11" t="s">
        <v>63</v>
      </c>
      <c r="G1048" s="11" t="s">
        <v>154</v>
      </c>
      <c r="H1048" s="11">
        <f>DCOUNTA(A4:T1039,G4,F1047:G1048)</f>
        <v>0</v>
      </c>
      <c r="I1048" s="11" t="s">
        <v>63</v>
      </c>
      <c r="J1048" s="11" t="s">
        <v>155</v>
      </c>
      <c r="K1048" s="11">
        <f>DCOUNTA(A4:T1039,J4,I1047:J1048)</f>
        <v>0</v>
      </c>
      <c r="L1048" s="11"/>
      <c r="M1048" s="11"/>
      <c r="N1048" s="11"/>
      <c r="O1048" s="11"/>
      <c r="P1048" s="11"/>
      <c r="Q1048" s="11"/>
      <c r="R1048" s="11"/>
      <c r="S1048" s="11"/>
      <c r="T1048" s="11"/>
    </row>
    <row r="1049" spans="2:20" s="10" customFormat="1" hidden="1"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</row>
    <row r="1050" spans="2:20" s="10" customFormat="1" hidden="1">
      <c r="B1050" s="10" t="s">
        <v>4</v>
      </c>
      <c r="D1050" s="10" t="s">
        <v>4</v>
      </c>
      <c r="E1050" s="11" t="s">
        <v>5</v>
      </c>
      <c r="F1050" s="11" t="s">
        <v>4</v>
      </c>
      <c r="G1050" s="11" t="s">
        <v>6</v>
      </c>
      <c r="H1050" s="11" t="s">
        <v>152</v>
      </c>
      <c r="I1050" s="11" t="s">
        <v>4</v>
      </c>
      <c r="J1050" s="11" t="s">
        <v>9</v>
      </c>
      <c r="K1050" s="11" t="s">
        <v>153</v>
      </c>
      <c r="L1050" s="11"/>
      <c r="M1050" s="11"/>
      <c r="N1050" s="11"/>
      <c r="O1050" s="11"/>
      <c r="P1050" s="11"/>
      <c r="Q1050" s="11"/>
      <c r="R1050" s="11"/>
      <c r="S1050" s="11"/>
      <c r="T1050" s="11"/>
    </row>
    <row r="1051" spans="2:20" s="10" customFormat="1" hidden="1">
      <c r="B1051" s="10" t="s">
        <v>156</v>
      </c>
      <c r="C1051" s="10">
        <f>DCOUNTA(A4:T1039,E4,B1050:B1051)</f>
        <v>0</v>
      </c>
      <c r="D1051" s="10" t="s">
        <v>156</v>
      </c>
      <c r="E1051" s="11">
        <f>DSUM(A4:T1039,F4,D1050:D1051)</f>
        <v>0</v>
      </c>
      <c r="F1051" s="11" t="s">
        <v>156</v>
      </c>
      <c r="G1051" s="11" t="s">
        <v>154</v>
      </c>
      <c r="H1051" s="11">
        <f>DCOUNTA(A4:T1039,G4,F1050:G1051)</f>
        <v>0</v>
      </c>
      <c r="I1051" s="11" t="s">
        <v>156</v>
      </c>
      <c r="J1051" s="11" t="s">
        <v>155</v>
      </c>
      <c r="K1051" s="11">
        <f>DCOUNTA(A4:T1039,J4,I1050:J1051)</f>
        <v>0</v>
      </c>
      <c r="L1051" s="11"/>
      <c r="M1051" s="11"/>
      <c r="N1051" s="11"/>
      <c r="O1051" s="11"/>
      <c r="P1051" s="11"/>
      <c r="Q1051" s="11"/>
      <c r="R1051" s="11"/>
      <c r="S1051" s="11"/>
      <c r="T1051" s="11"/>
    </row>
    <row r="1052" spans="2:20" s="10" customFormat="1" hidden="1"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</row>
    <row r="1053" spans="2:20" s="10" customFormat="1" hidden="1">
      <c r="B1053" s="10" t="s">
        <v>4</v>
      </c>
      <c r="D1053" s="10" t="s">
        <v>4</v>
      </c>
      <c r="E1053" s="11" t="s">
        <v>5</v>
      </c>
      <c r="F1053" s="11" t="s">
        <v>4</v>
      </c>
      <c r="G1053" s="11" t="s">
        <v>6</v>
      </c>
      <c r="H1053" s="11" t="s">
        <v>152</v>
      </c>
      <c r="I1053" s="11" t="s">
        <v>4</v>
      </c>
      <c r="J1053" s="11" t="s">
        <v>9</v>
      </c>
      <c r="K1053" s="11" t="s">
        <v>153</v>
      </c>
      <c r="L1053" s="11"/>
      <c r="M1053" s="11"/>
      <c r="N1053" s="11"/>
      <c r="O1053" s="11"/>
      <c r="P1053" s="11"/>
      <c r="Q1053" s="11"/>
      <c r="R1053" s="11"/>
      <c r="S1053" s="11"/>
      <c r="T1053" s="11"/>
    </row>
    <row r="1054" spans="2:20" s="10" customFormat="1" hidden="1">
      <c r="B1054" s="10" t="s">
        <v>157</v>
      </c>
      <c r="C1054" s="10">
        <f>DCOUNTA(C4:T1039,E4,B1053:B1054)</f>
        <v>0</v>
      </c>
      <c r="D1054" s="10" t="s">
        <v>157</v>
      </c>
      <c r="E1054" s="11">
        <f>DSUM(A4:T1039,F4,D1053:D1054)</f>
        <v>0</v>
      </c>
      <c r="F1054" s="11" t="s">
        <v>157</v>
      </c>
      <c r="G1054" s="11" t="s">
        <v>154</v>
      </c>
      <c r="H1054" s="11">
        <f>DCOUNTA(A4:T1039,G4,F1053:G1054)</f>
        <v>0</v>
      </c>
      <c r="I1054" s="11" t="s">
        <v>157</v>
      </c>
      <c r="J1054" s="11" t="s">
        <v>155</v>
      </c>
      <c r="K1054" s="11">
        <f>DCOUNTA(A4:T1039,J4,I1053:J1054)</f>
        <v>0</v>
      </c>
      <c r="L1054" s="11"/>
      <c r="M1054" s="11"/>
      <c r="N1054" s="11"/>
      <c r="O1054" s="11"/>
      <c r="P1054" s="11"/>
      <c r="Q1054" s="11"/>
      <c r="R1054" s="11"/>
      <c r="S1054" s="11"/>
      <c r="T1054" s="11"/>
    </row>
    <row r="1055" spans="2:20" s="10" customFormat="1" hidden="1"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</row>
    <row r="1056" spans="2:20" s="10" customFormat="1" hidden="1"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</row>
    <row r="1057" spans="2:20" s="10" customFormat="1" hidden="1">
      <c r="B1057" s="10" t="s">
        <v>4</v>
      </c>
      <c r="D1057" s="10" t="s">
        <v>4</v>
      </c>
      <c r="E1057" s="11" t="s">
        <v>5</v>
      </c>
      <c r="F1057" s="11" t="s">
        <v>4</v>
      </c>
      <c r="G1057" s="11" t="s">
        <v>6</v>
      </c>
      <c r="H1057" s="11" t="s">
        <v>152</v>
      </c>
      <c r="I1057" s="11" t="s">
        <v>4</v>
      </c>
      <c r="J1057" s="11" t="s">
        <v>9</v>
      </c>
      <c r="K1057" s="11" t="s">
        <v>153</v>
      </c>
      <c r="L1057" s="11"/>
      <c r="M1057" s="11"/>
      <c r="N1057" s="11"/>
      <c r="O1057" s="11"/>
      <c r="P1057" s="11"/>
      <c r="Q1057" s="11"/>
      <c r="R1057" s="11"/>
      <c r="S1057" s="11"/>
      <c r="T1057" s="11"/>
    </row>
    <row r="1058" spans="2:20" s="10" customFormat="1" hidden="1">
      <c r="B1058" s="10" t="s">
        <v>158</v>
      </c>
      <c r="C1058" s="10">
        <f>DCOUNTA(A4:T1039,E4,B1057:B1058)</f>
        <v>0</v>
      </c>
      <c r="D1058" s="10" t="s">
        <v>158</v>
      </c>
      <c r="E1058" s="11">
        <f>DSUM(A4:T1039,F4,D1057:D1058)</f>
        <v>0</v>
      </c>
      <c r="F1058" s="11" t="s">
        <v>158</v>
      </c>
      <c r="G1058" s="11" t="s">
        <v>154</v>
      </c>
      <c r="H1058" s="11">
        <f>DCOUNTA(A4:T1039,G4,F1057:G1058)</f>
        <v>0</v>
      </c>
      <c r="I1058" s="11" t="s">
        <v>158</v>
      </c>
      <c r="J1058" s="11" t="s">
        <v>155</v>
      </c>
      <c r="K1058" s="11">
        <f>DCOUNTA(A4:T1039,J4,I1057:J1058)</f>
        <v>0</v>
      </c>
      <c r="L1058" s="11"/>
      <c r="M1058" s="11"/>
      <c r="N1058" s="11"/>
      <c r="O1058" s="11"/>
      <c r="P1058" s="11"/>
      <c r="Q1058" s="11"/>
      <c r="R1058" s="11"/>
      <c r="S1058" s="11"/>
      <c r="T1058" s="11"/>
    </row>
    <row r="1059" spans="2:20" s="10" customFormat="1" hidden="1"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</row>
    <row r="1060" spans="2:20" s="10" customFormat="1" hidden="1">
      <c r="B1060" s="10" t="s">
        <v>4</v>
      </c>
      <c r="D1060" s="10" t="s">
        <v>4</v>
      </c>
      <c r="E1060" s="11" t="s">
        <v>5</v>
      </c>
      <c r="F1060" s="11" t="s">
        <v>4</v>
      </c>
      <c r="G1060" s="11" t="s">
        <v>6</v>
      </c>
      <c r="H1060" s="11" t="s">
        <v>152</v>
      </c>
      <c r="I1060" s="11" t="s">
        <v>4</v>
      </c>
      <c r="J1060" s="11" t="s">
        <v>9</v>
      </c>
      <c r="K1060" s="11" t="s">
        <v>153</v>
      </c>
      <c r="L1060" s="11"/>
      <c r="M1060" s="11"/>
      <c r="N1060" s="11"/>
      <c r="O1060" s="11"/>
      <c r="P1060" s="11"/>
      <c r="Q1060" s="11"/>
      <c r="R1060" s="11"/>
      <c r="S1060" s="11"/>
      <c r="T1060" s="11"/>
    </row>
    <row r="1061" spans="2:20" s="10" customFormat="1" hidden="1">
      <c r="B1061" s="10" t="s">
        <v>70</v>
      </c>
      <c r="C1061" s="10">
        <f>DCOUNTA(B4:T1039,B1060,B1060:B1061)</f>
        <v>1</v>
      </c>
      <c r="D1061" s="10" t="s">
        <v>70</v>
      </c>
      <c r="E1061" s="11">
        <f>DSUM(A4:T1039,F4,D1060:D1061)</f>
        <v>2.573</v>
      </c>
      <c r="F1061" s="11" t="s">
        <v>70</v>
      </c>
      <c r="G1061" s="11" t="s">
        <v>154</v>
      </c>
      <c r="H1061" s="11">
        <f>DCOUNTA(A4:T1039,G4,F1060:G1061)</f>
        <v>0</v>
      </c>
      <c r="I1061" s="11" t="s">
        <v>70</v>
      </c>
      <c r="J1061" s="11" t="s">
        <v>155</v>
      </c>
      <c r="K1061" s="11">
        <f>DCOUNTA(A4:T1039,J4,I1060:J1061)</f>
        <v>0</v>
      </c>
      <c r="L1061" s="11"/>
      <c r="M1061" s="11"/>
      <c r="N1061" s="11"/>
      <c r="O1061" s="11"/>
      <c r="P1061" s="11"/>
      <c r="Q1061" s="11"/>
      <c r="R1061" s="11"/>
      <c r="S1061" s="11"/>
      <c r="T1061" s="11"/>
    </row>
    <row r="1062" spans="2:20" s="10" customFormat="1"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</row>
    <row r="1063" spans="2:20" s="10" customFormat="1" ht="15.75">
      <c r="C1063" s="12" t="s">
        <v>159</v>
      </c>
      <c r="D1063" s="12" t="s">
        <v>160</v>
      </c>
      <c r="E1063" s="12" t="s">
        <v>161</v>
      </c>
      <c r="F1063" s="12" t="s">
        <v>162</v>
      </c>
      <c r="G1063" s="12" t="s">
        <v>163</v>
      </c>
      <c r="H1063" s="11"/>
      <c r="I1063" s="11"/>
      <c r="J1063" s="11"/>
      <c r="K1063" s="11"/>
      <c r="L1063" s="11"/>
      <c r="M1063" s="11"/>
      <c r="N1063" s="11"/>
      <c r="O1063" s="13"/>
      <c r="P1063" s="11"/>
      <c r="Q1063" s="11"/>
      <c r="R1063" s="11"/>
      <c r="S1063" s="11"/>
      <c r="T1063" s="11"/>
    </row>
    <row r="1064" spans="2:20" s="10" customFormat="1" ht="15.75">
      <c r="C1064" s="14">
        <f>C1045</f>
        <v>18</v>
      </c>
      <c r="D1064" s="15" t="s">
        <v>164</v>
      </c>
      <c r="E1064" s="15">
        <f>E1045</f>
        <v>72.498999999999995</v>
      </c>
      <c r="F1064" s="14">
        <f>H1045</f>
        <v>10</v>
      </c>
      <c r="G1064" s="14">
        <f>K1045</f>
        <v>2</v>
      </c>
      <c r="H1064" s="11"/>
      <c r="I1064" s="11"/>
      <c r="J1064" s="11"/>
      <c r="K1064" s="11"/>
      <c r="L1064" s="11"/>
      <c r="M1064" s="11"/>
      <c r="N1064" s="11"/>
      <c r="O1064" s="13"/>
      <c r="P1064" s="11"/>
      <c r="Q1064" s="11"/>
      <c r="R1064" s="11"/>
      <c r="S1064" s="11"/>
      <c r="T1064" s="11"/>
    </row>
    <row r="1065" spans="2:20" s="10" customFormat="1" ht="15.75">
      <c r="C1065" s="14">
        <f>C1048</f>
        <v>3</v>
      </c>
      <c r="D1065" s="15" t="s">
        <v>165</v>
      </c>
      <c r="E1065" s="15">
        <f>E1048</f>
        <v>8.7800000000000011</v>
      </c>
      <c r="F1065" s="14">
        <f>H1048</f>
        <v>0</v>
      </c>
      <c r="G1065" s="14">
        <f>K1048</f>
        <v>0</v>
      </c>
      <c r="H1065" s="11"/>
      <c r="I1065" s="11"/>
      <c r="J1065" s="11"/>
      <c r="K1065" s="11"/>
      <c r="L1065" s="11"/>
      <c r="M1065" s="11"/>
      <c r="N1065" s="11"/>
      <c r="O1065" s="13"/>
      <c r="P1065" s="11"/>
      <c r="Q1065" s="11"/>
      <c r="R1065" s="11"/>
      <c r="S1065" s="11"/>
      <c r="T1065" s="11"/>
    </row>
    <row r="1066" spans="2:20" s="10" customFormat="1" ht="15.75">
      <c r="C1066" s="14">
        <f>C1051</f>
        <v>0</v>
      </c>
      <c r="D1066" s="15" t="s">
        <v>166</v>
      </c>
      <c r="E1066" s="15">
        <f>E1051</f>
        <v>0</v>
      </c>
      <c r="F1066" s="14">
        <f>H1051</f>
        <v>0</v>
      </c>
      <c r="G1066" s="14">
        <f>K1051</f>
        <v>0</v>
      </c>
      <c r="H1066" s="11"/>
      <c r="I1066" s="11"/>
      <c r="J1066" s="11"/>
      <c r="K1066" s="11"/>
      <c r="L1066" s="11"/>
      <c r="M1066" s="11"/>
      <c r="N1066" s="11"/>
      <c r="O1066" s="13"/>
      <c r="P1066" s="11"/>
      <c r="Q1066" s="11"/>
      <c r="R1066" s="11"/>
      <c r="S1066" s="11"/>
      <c r="T1066" s="11"/>
    </row>
    <row r="1067" spans="2:20" s="10" customFormat="1" ht="15.75">
      <c r="C1067" s="14">
        <f>C1054</f>
        <v>0</v>
      </c>
      <c r="D1067" s="15" t="s">
        <v>167</v>
      </c>
      <c r="E1067" s="15">
        <f>E1054</f>
        <v>0</v>
      </c>
      <c r="F1067" s="14">
        <f>H1054</f>
        <v>0</v>
      </c>
      <c r="G1067" s="14">
        <f>K1054</f>
        <v>0</v>
      </c>
      <c r="H1067" s="11"/>
      <c r="I1067" s="11"/>
      <c r="J1067" s="11"/>
      <c r="K1067" s="11"/>
      <c r="L1067" s="11"/>
      <c r="M1067" s="11"/>
      <c r="N1067" s="11"/>
      <c r="O1067" s="13"/>
      <c r="P1067" s="11"/>
      <c r="Q1067" s="11"/>
      <c r="R1067" s="11"/>
      <c r="S1067" s="11"/>
      <c r="T1067" s="11"/>
    </row>
    <row r="1068" spans="2:20" s="10" customFormat="1" ht="15.75">
      <c r="C1068" s="14">
        <f>C1058</f>
        <v>0</v>
      </c>
      <c r="D1068" s="15" t="s">
        <v>158</v>
      </c>
      <c r="E1068" s="15">
        <f>E1058</f>
        <v>0</v>
      </c>
      <c r="F1068" s="14">
        <f>H1058</f>
        <v>0</v>
      </c>
      <c r="G1068" s="14">
        <f>K1058</f>
        <v>0</v>
      </c>
      <c r="H1068" s="11"/>
      <c r="I1068" s="11"/>
      <c r="J1068" s="11"/>
      <c r="K1068" s="11"/>
      <c r="L1068" s="11"/>
      <c r="M1068" s="11"/>
      <c r="N1068" s="11"/>
      <c r="O1068" s="13"/>
      <c r="P1068" s="11"/>
      <c r="Q1068" s="11"/>
      <c r="R1068" s="11"/>
      <c r="S1068" s="11"/>
      <c r="T1068" s="11"/>
    </row>
    <row r="1069" spans="2:20" s="10" customFormat="1" ht="15.75">
      <c r="C1069" s="14">
        <f>C1061</f>
        <v>1</v>
      </c>
      <c r="D1069" s="15" t="s">
        <v>168</v>
      </c>
      <c r="E1069" s="15">
        <f>E1061</f>
        <v>2.573</v>
      </c>
      <c r="F1069" s="14">
        <f>H1061</f>
        <v>0</v>
      </c>
      <c r="G1069" s="14">
        <f>K1061</f>
        <v>0</v>
      </c>
      <c r="H1069" s="11"/>
      <c r="I1069" s="11"/>
      <c r="J1069" s="11"/>
      <c r="K1069" s="11"/>
      <c r="L1069" s="11"/>
      <c r="M1069" s="11"/>
      <c r="N1069" s="11"/>
      <c r="O1069" s="13"/>
      <c r="P1069" s="11"/>
      <c r="Q1069" s="11"/>
      <c r="R1069" s="11"/>
      <c r="S1069" s="11"/>
      <c r="T1069" s="11"/>
    </row>
    <row r="1070" spans="2:20" s="10" customFormat="1" ht="15.75">
      <c r="C1070" s="16"/>
      <c r="D1070" s="12" t="s">
        <v>169</v>
      </c>
      <c r="E1070" s="12">
        <f>E1064</f>
        <v>72.498999999999995</v>
      </c>
      <c r="F1070" s="16"/>
      <c r="G1070" s="11"/>
      <c r="H1070" s="11"/>
      <c r="I1070" s="11"/>
      <c r="J1070" s="11"/>
      <c r="K1070" s="11"/>
      <c r="L1070" s="11"/>
      <c r="M1070" s="11"/>
      <c r="N1070" s="11"/>
      <c r="O1070" s="13"/>
      <c r="P1070" s="11"/>
      <c r="Q1070" s="11"/>
      <c r="R1070" s="11"/>
      <c r="S1070" s="11"/>
      <c r="T1070" s="11"/>
    </row>
    <row r="1071" spans="2:20" s="10" customFormat="1" ht="15.75">
      <c r="C1071" s="16"/>
      <c r="D1071" s="12" t="s">
        <v>170</v>
      </c>
      <c r="E1071" s="12">
        <f>E1064+E1065+E1066+E1067+E1068+E1069</f>
        <v>83.85199999999999</v>
      </c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</row>
    <row r="1072" spans="2:20" s="1" customFormat="1" ht="12.75" customHeight="1"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</row>
    <row r="1073" spans="5:20" s="1" customFormat="1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</row>
    <row r="1074" spans="5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5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5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5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5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5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5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5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5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5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5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5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5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5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5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2021-02-17T22:24:20Z</dcterms:created>
  <dcterms:modified xsi:type="dcterms:W3CDTF">2021-02-17T22:24:36Z</dcterms:modified>
</cp:coreProperties>
</file>