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75" i="1"/>
  <c r="C1083" s="1"/>
  <c r="K1072"/>
  <c r="G1082" s="1"/>
  <c r="H1072"/>
  <c r="F1082" s="1"/>
  <c r="E1072"/>
  <c r="E1082" s="1"/>
  <c r="C1072"/>
  <c r="C1082" s="1"/>
  <c r="C1068"/>
  <c r="C1081" s="1"/>
  <c r="K1065"/>
  <c r="G1080" s="1"/>
  <c r="H1065"/>
  <c r="F1080" s="1"/>
  <c r="E1065"/>
  <c r="E1080" s="1"/>
  <c r="C1065"/>
  <c r="C1080" s="1"/>
  <c r="C1062"/>
  <c r="C1079" s="1"/>
  <c r="C1059"/>
  <c r="C1078" s="1"/>
  <c r="J58"/>
  <c r="I58"/>
  <c r="H58"/>
  <c r="G58"/>
  <c r="F58"/>
  <c r="J57"/>
  <c r="I57"/>
  <c r="H57"/>
  <c r="G57"/>
  <c r="F57"/>
  <c r="J56"/>
  <c r="I56"/>
  <c r="H56"/>
  <c r="G56"/>
  <c r="F56"/>
  <c r="J55"/>
  <c r="I55"/>
  <c r="H55"/>
  <c r="G55"/>
  <c r="F55"/>
  <c r="J54"/>
  <c r="K1075" s="1"/>
  <c r="G1083" s="1"/>
  <c r="I54"/>
  <c r="H54"/>
  <c r="G54"/>
  <c r="H1075" s="1"/>
  <c r="F1083" s="1"/>
  <c r="F54"/>
  <c r="E1075" s="1"/>
  <c r="E1083" s="1"/>
  <c r="J53"/>
  <c r="I53"/>
  <c r="H53"/>
  <c r="G53"/>
  <c r="F53"/>
  <c r="J52"/>
  <c r="I52"/>
  <c r="H52"/>
  <c r="G52"/>
  <c r="F52"/>
  <c r="J51"/>
  <c r="I51"/>
  <c r="H51"/>
  <c r="G51"/>
  <c r="F51"/>
  <c r="J50"/>
  <c r="I50"/>
  <c r="H50"/>
  <c r="G50"/>
  <c r="F50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K1068" s="1"/>
  <c r="G1081" s="1"/>
  <c r="I14"/>
  <c r="H14"/>
  <c r="G14"/>
  <c r="H1068" s="1"/>
  <c r="F1081" s="1"/>
  <c r="F14"/>
  <c r="E1068" s="1"/>
  <c r="E1081" s="1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K1062" s="1"/>
  <c r="G1079" s="1"/>
  <c r="I8"/>
  <c r="H8"/>
  <c r="G8"/>
  <c r="H1062" s="1"/>
  <c r="F1079" s="1"/>
  <c r="F8"/>
  <c r="E1062" s="1"/>
  <c r="E1079" s="1"/>
  <c r="J7"/>
  <c r="I7"/>
  <c r="H7"/>
  <c r="G7"/>
  <c r="F7"/>
  <c r="J6"/>
  <c r="I6"/>
  <c r="H6"/>
  <c r="G6"/>
  <c r="F6"/>
  <c r="J5"/>
  <c r="K1059" s="1"/>
  <c r="G1078" s="1"/>
  <c r="I5"/>
  <c r="H5"/>
  <c r="G5"/>
  <c r="H1059" s="1"/>
  <c r="F1078" s="1"/>
  <c r="F5"/>
  <c r="E1059" s="1"/>
  <c r="E1078" s="1"/>
  <c r="E1084" l="1"/>
  <c r="E1085"/>
</calcChain>
</file>

<file path=xl/sharedStrings.xml><?xml version="1.0" encoding="utf-8"?>
<sst xmlns="http://schemas.openxmlformats.org/spreadsheetml/2006/main" count="557" uniqueCount="340">
  <si>
    <t>INVESTIGACIÓN EN CARDIOLOGÍA CLÍNICA E INVASIVA - ICCI-PAZ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</si>
  <si>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</si>
  <si>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</si>
  <si>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</si>
  <si>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</si>
  <si>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</si>
  <si>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</si>
  <si>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</si>
  <si>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</si>
  <si>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</si>
  <si>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</si>
  <si>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</si>
  <si>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</si>
  <si>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</si>
  <si>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</si>
  <si>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</si>
  <si>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</si>
  <si>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</si>
  <si>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</si>
  <si>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</si>
  <si>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Bonanad Lozano, Clara; Diez-Villanueva, Pablo; Blas, Sergio Garcia; Ayesta, Ana; Ibars, Sonia; Ariza-Sole, Albert; Ferreiro, Jose Luis; Moreno, Raul; Roldan, Inmaculada; Marin, Francisco; Carol Ruiz, Antoni; Garcia Pardo, Hector; Sanchis, Juan; Cruz-Gonzalez, Ignacio; Anguita, Manuel; Cequier, Angel; Ruiz Garcia, Juan; Martinez-Selles, Manuel</t>
  </si>
  <si>
    <t>[Impact of antithrombotic treatment and geriatric syndromes in octogenarians with atrial fibrillation and ischaemic heart disease. Atrial Fibrillation and Ischemic Heart Disease in the Elderly].</t>
  </si>
  <si>
    <t>Revista espanola de geriatria y gerontologia</t>
  </si>
  <si>
    <t>Article</t>
  </si>
  <si>
    <t>Servicio de Cardiologia, Hospital Clinico Universitario, Valencia, Espana.; Servicio de Cardiologia, Hospital Universitario La Princesa, Madrid, Espana. Electronic address: pablo_diez_villanueva@hotmail.com.; Servicio de Cardiologia, Hospital Universitario Central de Asturias, Oviedo, Espana.; Servicio de Cardiologia, Hospital Universitario Mutua Terrasa, Barcelona, Espana.; Servicio de Cardiologia, Hospital Universitario de Bellvitge (IDIBELL, CIBER-CV), L'Hospitalet de Llobregat, Barcelona, Espana.; Servicio de Cardiologia, Hospital Universitario La Paz (IdiPaz-CIBER-CV), Madrid, Espana.; Servicio de Cardiologia, Hospital Clinico Universitario Virgen de la Arrixaca (IMIB-Arrixaca, CIBERCV), Murcia, Espana.; Servicio de Cardiologia, Hospital Sant Joan Despi Moises Broggi, Barcelona, Espana.; Servicio de Cardiologia, Hospital Universitario Rio Hortega, Valladolid, Espana.; Servicio de Cardiologia, Hospital Universitario Salamanca, Salamanca, Espana.; Servicio de Cardiologia, Hospital Universitario Reina Sofia, Cordoba, Espana.; Servicio de Cardiologia, Hospital Universitario Torrejon, Madrid, Espana.; Servicio de Cardiologia, Hospital General Universitario Gregorio Maranon, Madrid, Espana.</t>
  </si>
  <si>
    <t>; Ferreiro, Jose Luis/N-4431-2017</t>
  </si>
  <si>
    <t>no tiene</t>
  </si>
  <si>
    <t>1578-1747</t>
  </si>
  <si>
    <t>2020  (Epub 2020 Jul 25)</t>
  </si>
  <si>
    <t>338-342</t>
  </si>
  <si>
    <t>MEDLINE:32718577</t>
  </si>
  <si>
    <t>Dangas, GD; Tijssen, JGP; Wohrle, J; Sondergaard, L; Gilard, M; Mollmann, H; Makkar, RR; Herrmann, HC; Giustino, G; Baldus, S; De Backer, O; Guimaraes, AHC; Gullestad, L; Kini, A; von Lewinski, D; Mack, M; Moreno, R; Schafer, U; Seeger, J; Tchetche, D; Thomitzek, K; Valgimigli, M; Vranckx, P; Welsh, RC; Wildgoose, P; Volkl, AA; Zazula, A; van Amsterdam, RGM; Mehran, R; Windecker, S</t>
  </si>
  <si>
    <t>A Controlled Trial of Rivaroxaban after Transcatheter Aortic-Valve Replacement</t>
  </si>
  <si>
    <t>NEW ENGLAND JOURNAL OF MEDICINE</t>
  </si>
  <si>
    <t>[Dangas, George D.; Giustino, Gennaro; Kini, Annapoorna; Mehran, Roxana] Icahn Sch Med Mt Sinai, Zena &amp; Michael A Wiener Cardiovasc Inst, New York, NY 10029 USA; [Dangas, George D.] Univ Athens, Athens, Greece; [Tijssen, Jan G. P.] Univ Amsterdam, Amsterdam Univ Med Ctr, Amsterdam, Netherlands; [Tijssen, Jan G. P.; Guimaraes, Ana H. C.; van Amsterdam, Ronald G. M.] Acad Res Org, Cardialysis, Rotterdam, Netherlands; [Woehrle, Jochen; Seeger, Julia] Univ Ulm, Dept Internal Med 2, Ulm, Germany; [Moellmann, Helge] St Johannes Hosp Dortmund, Dept Internal Med 1, Dortmund, Germany; [Baldus, Stephan] Univ Hosp Cologne, Ctr Heart, Dept Internal Med 3, Cologne, Germany; [Schaefer, Ulrich] Univ Hosp Hamburg Eppendorl, Dept Gen &amp; Intervent Cardiol, Hamburg, Germany; [Thomitzek, Karen] Bayer, Berlin, Germany; [Sondergaard, Lars; De Backer, Ole] Univ Copenhagen, Rigshosp, Ctr Heart, Copenhagen, Denmark; [Gilard, Martine] La Cavale Blanche Univ Hosp, Dept Cardiol, Brest, France; [Tchetche, Didier] Clin Pasteur, Toulouse, France; [Makkar, Raj R.] Cedars Sinai Med Ctr, Smidt Heart Inst, Los Angeles, CA 90048 USA; [Herrmann, Howard C.] Univ Penn, Philadelphia, PA 19104 USA; [Gullestad, Lars] Natl Hosp Norway, Oslo Univ Hosp, Dept Cardiol, Oslo, Norway; [Gullestad, Lars] Univ Oslo, Inst Clin Med, Oslo, Norway; [von Lewinski, Dirk] Med Univ Graz, Dept Cardiol, Graz, Austria; [Mack, Michael] Baylor Scott &amp; White Hlth, Temple, TX USA; [Moreno, Raul] Hosp La Paz, Inst Hlth Res, Univ Hosp La Paz, Dept Cardiol, Madrid, Spain; [Valgimigli, Marco; Windecker, Stephan] Univ Bern, Univ Hosp Bern, Inselspital, Dept Cardiol, Bern, Switzerland; [Vranckx, Pascal] Univ Hasselt, Dept Cardiol &amp; Crit Care Med, Hartctr Hasselt, Hasselt, Belgium; [Vranckx, Pascal] Univ Hasselt, Fac Med &amp; Life Sci, Hasselt, Belgium; [Welsh, Robert C.] Univ Alberta, Mazankowski Alberta Heart Inst, Edmonton, AB, Canada; [Wildgoose, Peter; Volkl, Albert A.] Janssen Pharmaceut, Titusville, NJ USA; [Zazula, Ana] Bayer, Sao Paulo, Brazil</t>
  </si>
  <si>
    <t>Windecker, S (corresponding author), Univ Bern, Univ Hosp Bern, Inselspital, Freiburgstr 18, CH-3010 Bern, Switzerland.</t>
  </si>
  <si>
    <t>0028-4793</t>
  </si>
  <si>
    <t>JAN 9</t>
  </si>
  <si>
    <t>Ueland, T; Akerblom, A; Ghukasyan, T; Michelsen, AE; Becker, RC; Bertilsson, M; Budaj, A; Cornel, JH; Himmelmann, A; James, SK; Siegbahn, A; Storey, RF; Kontny, F; Aukrust, P; Wallentin, L</t>
  </si>
  <si>
    <t>ALCAM predicts future cardiovascular death in acute coronary syndromes: Insights from the PLATO trial</t>
  </si>
  <si>
    <t>ATHEROSCLEROSIS</t>
  </si>
  <si>
    <t>[Ueland, Thor; Michelsen, Annika E.; Aukrust, Pal] Univ Oslo, Natl Hosp, Res Inst Internal Med, Oslo, Norway; [Ueland, Thor; Aukrust, Pal] Univ Oslo, KG Jebsen Inflammatory Res Ctr, Oslo, Norway; [Ueland, Thor; Aukrust, Pal] Univ Tromso, KG Jebsen Thrombosis Res &amp; Expertise Ctr TREC, Tromso, Norway; [Akerblom, Axel; James, Stefan K.; Wallentin, Lars] Uppsala Univ, Dept Med Sci, Cardiol, Uppsala, Sweden; [Akerblom, Axel; Ghukasyan, Tatevik; Bertilsson, Maria; James, Stefan K.; Siegbahn, Agneta; Wallentin, Lars] Uppsala Univ, Uppsala Clin Res Ctr, Uppsala, Sweden; [Aukrust, Pal] Oslo Univ Hosp, Rikshosp, Sect Clin Immunol &amp; Infect Dis, Oslo, Norway; [Becker, Richard C.] Univ Cincinnati, Coll Med, Div Cardiovasc Hlth &amp; Dis, Heart Lung &amp; Vasc Inst, Cincinnati, OH USA; [Budaj, Andrzej] Grochowski Hosp, Postgrad Med Sch, Warsaw, Poland; [Cornel, Jan H.] Noordwest Ziekenhuisgrp, Dept Cardiol, Alkmaar, Netherlands; [Himmelmann, Anders] AstraZeneca Res &amp; Dev, Gothenburg, Sweden; [Siegbahn, Agneta] Uppsala Univ, Dept Med Sci, Clin Chem, Uppsala, Sweden; [Storey, Robert F.] Univ Sheffield, Dept Infect Immun &amp; Cardiovasc Dis, Sheffield, S Yorkshire, England; [Kontny, Frederic] Stavanger Univ Hosp, Dept Cardiol, Stavanger, Norway; [Kontny, Frederic] Drammen Heart Ctr, Drammen, Norway</t>
  </si>
  <si>
    <t>Ueland, T (corresponding author), Oslo Univ Hosp, Res Inst Internal Med, Rikshosp, Sognsvannsveien 20, N-0372 Oslo, Norway.</t>
  </si>
  <si>
    <t>0021-9150</t>
  </si>
  <si>
    <t>JAN</t>
  </si>
  <si>
    <t>Rey, JR; Caro-Codon, J; Pineda, DP; Merino, JL; Iniesta, AM; Lopez-Sendon, JL</t>
  </si>
  <si>
    <t>Arterial thrombotic complications in hospitalized patients with COVID-19</t>
  </si>
  <si>
    <t>REVISTA ESPANOLA DE CARDIOLOGIA</t>
  </si>
  <si>
    <t>Letter</t>
  </si>
  <si>
    <t>[Rey, Juan R.; Caro-Codon, Juan; Poveda Pineda, Dolores; Luis Merino, Jose; Iniesta, Angel M.; Luis Lopez-Sendon, Jose; Investigadores CARD-COVID] Hosp Univ La Paz, Serv Cardiol, Madrid, Spain</t>
  </si>
  <si>
    <t>Rey, JR (corresponding author), Hosp Univ La Paz, Serv Cardiol, Madrid, Spain.</t>
  </si>
  <si>
    <t>0300-8932</t>
  </si>
  <si>
    <t>SEP</t>
  </si>
  <si>
    <t>Hijazi, Z; Granger, CB; Hohnloser, SH; Westerbergh, J; Lindback, J; Alexander, JH; Keltai, M; Parkhomenko, A; Lopez-Sendon, JL; Lopes, RD; Siegbahn, A; Wallentin, L</t>
  </si>
  <si>
    <t>Association of Different Estimates of Renal Function With Cardiovascular Mortality and Bleeding in Atrial Fibrillation</t>
  </si>
  <si>
    <t>JOURNAL OF THE AMERICAN HEART ASSOCIATION</t>
  </si>
  <si>
    <t>[Hijazi, Ziad; Wallentin, Lars] Uppsala Univ, Dept Med Sci, Cardiol, Uppsala, Sweden; [Hijazi, Ziad; Westerbergh, Johan; Lindback, Johan; Siegbahn, Agneta; Wallentin, Lars] Uppsala Univ, Uppsala Clin Res Ctr, Uppsala, Sweden; [Granger, Christopher B.; Alexander, John H.; Lopes, Renato D.] Duke Univ, Sch Med, Duke Clin Res Inst, Durham, NC USA; [Hohnloser, Stefan H.] Goethe Univ Frankfurt, Frankfurt, Germany; [Keltai, Matyas] Semmelweis Univ, Hungarian Inst Cardiol, Budapest, Hungary; [Parkhomenko, Alexander] Inst Cardiol, Kiev, Ukraine; [Lopez-Sendon, Jose L.] Hosp Univ La Paz, IdiPaz, Madrid, Spain; [Siegbahn, Agneta] Uppsala Univ, Dept Med Sci, Clin Chem, Uppsala, Sweden</t>
  </si>
  <si>
    <t>Hijazi, Z (corresponding author), Uppsala Clin Res Ctr, Dag Hammarskjolds Vag 38, SE-75185 Uppsala, Sweden.</t>
  </si>
  <si>
    <t>2047-9980</t>
  </si>
  <si>
    <t>e017155</t>
  </si>
  <si>
    <t>Reynolds, HR; Shaw, LJ; Min, JK; Spertus, JA; Chaitman, BR; Berman, DS; Picard, MH; Kwong, RY; Bairey-Merz, CN; Cyr, DD; Lopes, RD; Lopez-Sendon, JL; Held, C; Szwed, H; Senior, R; Gosselin, G; Nair, RG; Elghamaz, A; Bockeria, O; Chen, JY; Chernyavskiy, AM; Bhargava, B; Newman, JD; Hinic, SB; Jaroch, J; Hoye, A; Berger, J; Boden, WE; O'Brien, SM; Maron, DJ; Hochman, JS</t>
  </si>
  <si>
    <t>Association of Sex With Severity of Coronary Artery Disease, Ischemia, and Symptom Burden in Patients With Moderate or Severe Ischemia Secondary Analysis of the ISCHEMIA Randomized Clinical Trial</t>
  </si>
  <si>
    <t>JAMA CARDIOLOGY</t>
  </si>
  <si>
    <t>[Reynolds, Harmony R.; Newman, Jonathan D.; Berger, Jeffrey; Hochman, Judith S.] NYU, Grossman Sch Med, New York, NY USA; [Shaw, Leslee J.; Min, James K.] Weill Cornell Med, New York, NY USA; [Spertus, John A.] UMKC Sch Med, Kansas City, MO USA; [Chaitman, Bernard R.] St Louis Univ, Sch Med, St Louis, MO USA; [Berman, Daniel S.] Cedars Sinai Med Ctr, Los Angeles, CA 90048 USA; [Picard, Michael H.] Massachusetts Gen Hosp, Boston, MA 02114 USA; [Picard, Michael H.] Harvard Med Sch, Boston, MA 02115 USA; [Kwong, Raymond Y.] Brigham &amp; Womens Hosp, 75 Francis St, Boston, MA 02115 USA; [Bairey-Merz, C. Noel] Cedars Sinai Smidt Heart Inst, Los Angeles, CA USA; [Cyr, Derek D.; Lopes, Renato D.; O'Brien, Sean M.] Duke Clin Res Inst, Durham, NC USA; [Lopez-Sendon, Jose Luis] UAM, CIBER CV, Hosp Univ La Paz, Idipaz, Madrid, Spain; [Held, Claes] Uppsala Univ, Uppsala, Sweden; [Szwed, Hanna] Natl Inst Cardiol, Warsaw, Poland; [Senior, Roxy; Elghamaz, Ahmed] Royal Brompton Hosp, Northwick Pk Hosp, London, England; [Gosselin, Gilbert] Montreal Heart Inst, Montreal, PQ, Canada; [Nair, Rajesh Gopalan] Govt Med Coll, Kerla, India; [Bockeria, Olga] Natl Res Ctr Cardiovasc Surg, Moscow, Russia; [Chen, Jiyan] Guangdong Gen Hosp, Guangzhou, Peoples R China; [Chernyavskiy, Alexander M.] Minist Hlth Russian Federat, E Meshalkin Natl Med Res Ctr E Meshalkin NMRC, Moscow, Russia; [Bhargava, Balram] All India Inst Med Sci, New Delhi, India; [Hinic, Sasa B.] UHC Bezanijska Kosa, Belgrade, Serbia; [Jaroch, Joanna] Wroclaw Med Univ, T Marciniak Hosp, Wroclaw, Poland; [Hoye, Angela] Univ Hull, Castle Hill Hosp, Cottingham, England; [Boden, William E.] VA New England Healthcare Syst Boston, Boston, MA USA; [Maron, David J.] Stanford Univ, Dept Med, Stanford, CA 94305 USA</t>
  </si>
  <si>
    <t>Reynolds, HR (corresponding author), NYU, Sarah Ross Soter Ctr Womens Cardiovasc Res, Leon H Charney Div Cardiol, Dept Med,Sch Med, 530 First Ave,SKI-9R, New York, NY 10016 USA.</t>
  </si>
  <si>
    <t>2380-6583</t>
  </si>
  <si>
    <t>JUL</t>
  </si>
  <si>
    <t>Lopez-Sendon, J; Alvarez-Ortega, C; Aunon, PZ; Soto, AB; Lyon, AR; Farmakis, D; Cardinale, D; Albendea, MC; Batlle, JF; Rodriguez, IR; Fraga, OR; Albaladejo, A; Mediavilla, G; Gonzalez-Juanatey, JR; Monzonis, AM; Prieto, PG; Gonzalez-Costello, J; Antolin, JMS; Chamorro, RC; Fernandez, TL</t>
  </si>
  <si>
    <t>Classification, prevalence, and outcomes of anticancer therapy-induced cardiotoxicity: the CARDIOTOX registry</t>
  </si>
  <si>
    <t>EUROPEAN HEART JOURNAL</t>
  </si>
  <si>
    <t>[Lopez-Sendon, Jose; Alvarez-Ortega, Carlos; Zamora Aunon, Pilar; Buno Soto, Antonio; Canales Albendea, Miguel; Feliu Batlle, Jaime; Rodriguez Rodriguez, Isabel; Rodriguez Fraga, Olaia; Albaladejo, Ainara; Mediavilla, Guiomar; Gomez Prieto, Pilar; Lopez Fernandez, Teresa] Univ Hosp La Paz, UAM, IdiPaz, CiberCV,CiberONC, Paseo Castellana 261, Madrid 28046, Spain; [Lyon, Alexander R.] Royal Brompton Hosp &amp; Imperial Coll, Cardiol, London, England; [Farmakis, Dimitrios] Univ Cyprus, Med Sch, Nicosia, Cyprus; [Farmakis, Dimitrios] Natl &amp; Kapodistrian Univ Athens, Athens Univ Hosp Attikon, Dept Cardiol, Heart Failure Unit, Athens, Greece; [Cardinale, Daniela] IRCCS, Cardioncol Unit, European Inst Oncol, Milan, Italy; [Ramon Gonzalez-Juanatey, Jose; Martinez Monzonis, Amparo] Univ Hosp Santiago de Compostela, CiberCV, Cardiol, Santiago De Compostela, Spain; [Gonzalez-Costello, Jose] Univ Hosp Bellvitge, Cardiol, Barcelona, Spain; [Serrano Antolin, Jose Marea] Univ Hosp Fuenlabrada, Cardiol, Fuenlabrada, Spain; [Cadenas Chamorro, Rosalia] Univ Hosp Infanta Sofia, Cardiol, San Sebastian De Reyes, Spain</t>
  </si>
  <si>
    <t>Lopez-Sendon, J; Fernandez, TL (corresponding author), Univ Hosp La Paz, UAM, IdiPaz, CiberCV,CiberONC, Paseo Castellana 261, Madrid 28046, Spain.</t>
  </si>
  <si>
    <t>0195-668X</t>
  </si>
  <si>
    <t>+</t>
  </si>
  <si>
    <t>Zeitouni, M; Giczewska, A; Lopes, RD; Wojdyla, DM; Christersson, C; Siegbahn, A; De Caterina, R; Steg, PG; Granger, CB; Wallentin, L; Alexander, JH</t>
  </si>
  <si>
    <t>Clinical and Pharmacological Effects of Apixaban Dose Adjustment in the ARISTOTLE Trial</t>
  </si>
  <si>
    <t>JOURNAL OF THE AMERICAN COLLEGE OF CARDIOLOGY</t>
  </si>
  <si>
    <t>[Zeitouni, Michel; Giczewska, Anna; Lopes, Renato D.; Wojdyla, Daniel M.; Granger, Christopher B.; Alexander, John H.] Duke Univ, Sch Med, Duke Clin Res Inst, Durham, NC USA; [Christersson, Christina; Wallentin, Lars] Uppsala Univ, Cardiol, Dept Med Sci, Uppsala, Sweden; [Siegbahn, Agneta] Uppsala Univ, Clin Chem, Dept Med Sci, Uppsala, Sweden; [Siegbahn, Agneta; Wallentin, Lars] Uppsala Clin Res Ctr UCR, Uppsala, Sweden; [De Caterina, Raffaele] Univ Pisa, Cardiothorac &amp; Vasc Dept, Div Cardiovasc Med, Pisa, Italy; [Steg, Philippe Gabriel] Univ Paris, Hop Bichat, AP HP, Cardiol Dept,FACT, Paris, France; [Steg, Philippe Gabriel] INSERM, Paris, France</t>
  </si>
  <si>
    <t>Alexander, JH (corresponding author), Duke Clin Res Inst, 200 Morris St, Durham, NC 27701 USA.</t>
  </si>
  <si>
    <t>0735-1097</t>
  </si>
  <si>
    <t>Gutierrez, GG; Diaz-Manera, J; Almendrote, M; Azriel, S; Barcena, JE; Garcia, PC; Salas, AC; Rodriguez, CC; Cobo, AM; Guardiola, PD; Fernandez-Torron, R; Petit, MPG; Pavia, PG; Gallego, MG; Martinez, AJG; Jerico, I; Garcia, SK; Arregui, ALD; Martorell, L; de la Tassa, GM; Zabaleta, RM; Munoz-Blanco, JL; Roldan, JO; Pascual, SIP; Peinado, RP; Perez, H; Aldea, JJP; Rabasa, M; Ramos, A; Bartolome, AR; Perez, MAR; Urtizberea, JA; Zapata-Wainberg, G; Gutierrez-Rivas, E</t>
  </si>
  <si>
    <t>Clinical guide for the diagnosis and follow-up of myotonic dystrophy type 1, MD1 or Steinert's disease</t>
  </si>
  <si>
    <t>NEUROLOGIA</t>
  </si>
  <si>
    <t>[Gutierrez Gutierrez, G.] Hosp Univ Infanta Sofia, Serv Neurol, Madrid, Spain; [Diaz-Manera, J.] Hosp Univ Santa Creu &amp; St Pau, Serv Neurol, Barcelona, Spain; [Almendrote, M.; Ramos, A.] Hosp Badalona Germans Trias &amp; Pujol, Serv Neurol, Barcelona, Spain; [Azriel, S.; Diaz Guardiola, P.; Olivar Roldan, J.] Hosp Univ Infanta Sofia, Serv Endocrinol, San Sebas, Madrid, Spain; [Eulalio Barcena, J.] Hosp Univ Cruces, Serv Neurol, Baracaldo, Vizcaya, Spain; [Cabezudo Garcia, P.] Hosp Comarcal La Linea Concepcion, Serv Neurol, Cadiz, Spain; [Camacho Salas, A.] Hosp Univ 12 Octubre, Secc Neurol Infantil, Serv Neurol, Madrid, Spain; [Casanova Rodriguez, C.] Hosp Univ Infanta Sofia, Serv Cardiol, Madrid, Spain; [Cobo, A. M.; Urtizberea, J. A.] Hop Marin Hendaye, AP HP, Ctr Competences Malad Neuromusculaires, Hendaya, France; [Fernandez-Torron, R.; de Munain Arregui, A. Lopez; Poza Aldea, J. J.] Hosp Donostia, Serv Neurol, San Sebastian, Guipuzcoa, Spain; [Gallano Petit, M. P.] Hosp Univ Santa Creu &amp; St Pau, Serv Genet, Barcelona, Spain; [Garcia Pavia, P.] Hosp Univ Puerta Hierro Majadahonda, Serv Cardiol, Madrid, Spain; [Gomez Gallego, M.] Univ Catolica San Antonio Murcia, Campus Ciencias Salud, Murcia, Spain; [Gutierrez Martinez, A. J.] Hosp Univ Insular Gran Canaria, Serv Neurol, Las Palmas Gran Canaria, Spain; [Jerico, I] Complejo Hosp Navarra, Serv Neurol, Navarra, Spain; [Kapetanovic Garcia, S.] Hosp Basurto, Serv Neurol, Bilbao, Vizcaya, Spain; [de Munain Arregui, A. Lopez] Univ Pais Vasco CIBERNED, Inst Biodonostia, Dept Neurociencias, San Sebastian, Guipuzcoa, Spain; [Martorell, L.] Hosp St Joan Deu, Serv Med Genet &amp; Mol, Barcelona, Spain; [Moris de la Tassa, G.] Hosp Univ Cent Asturias, Serv Neurol, Oviedo, Asturias, Spain; [Moris de la Tassa, G.] Hosp Univ Infanta Sofia, Serv Neumol, Madrid, Spain; [Moreno Zabaleta, R.] Hosp Gen Univ Gregorio Maranon, Serv Neurol, Madrid, Spain; [Munoz-Blanco, J. L.; Pascual Pascual, S., I] UAM, Serv Neurol Pediat, Hosp Univ La Paz, Madrid, Spain; [Peinado Peinado, R.] Hosp Univ La Paz, Serv Cardiol, Madrid, Spain; [Perez, H.] Hosp Univ Canarias, Serv Neurol, Santa Cruz De Tenerife, Spain; [Rabasa, M.] Hosp Univ Fuenlabrada, Serv Neurol, Madrid, Spain; [Rosado Bartolome, A.] Ctr Salud Mar Baltico, Med Familia &amp; Comunitaria, Madrid, Spain; [Rubio Perez, M. A.] Hosp del Mar, Serv Neurol, Barcelona, Spain; [Zapata-Wainberg, G.] Hosp Univ La Princesa, Serv Neurol, Enfermedades Neuromusculares, Madrid, Spain; [Gutierrez-Rivas, E.] Hosp Univ 12 Octubre, Serv Neurol, Madrid, Spain</t>
  </si>
  <si>
    <t>Gutierrez, GG (corresponding author), Hosp Univ Infanta Sofia, Serv Neurol, Madrid, Spain.</t>
  </si>
  <si>
    <t>0213-4853</t>
  </si>
  <si>
    <t>APR</t>
  </si>
  <si>
    <t>Arribas, F; Brugada, J; Almendral, J; Arbelo, E; Infante, ED; Garcia-Cosio, F; Lospitao, S; Merino, JL; Ormaetxe, JM; Osca, J; Tercedor, L; Pedrote, A; Lahuerta, AA; Baron, G; Escobar, C; Fiol, M; Fortuny, E; Torrecilla, EG; Font, ER; Granel, RR; Arribas, F; Congost, GB; Bueno, H; Evangelista, A; Ferreira-Gonzalez, I; Navarro, MJ; Marin, F; de Isla, LP; Sambola, A; Vazquez, R; Viana-Tejedor, A; Ibanez, B; Alfonso, F</t>
  </si>
  <si>
    <t>Comments on the 2019 ESC guidelines on supraventricular tachycardia</t>
  </si>
  <si>
    <t>Editorial Material</t>
  </si>
  <si>
    <t>JUN</t>
  </si>
  <si>
    <t>Koziel, M; Merino, JL; De Caterina, R; Huber, K; Jin, JM; Melino, M; Goette, A; Lip, GYH</t>
  </si>
  <si>
    <t>Comparing TEE- vs Non-TEE-guided cardioversion of atrial fibrillation: The ENSURE-AF trial</t>
  </si>
  <si>
    <t>EUROPEAN JOURNAL OF CLINICAL INVESTIGATION</t>
  </si>
  <si>
    <t>[Koziel, Monika; Lip, Gregory Y. H.] Univ Liverpool, Liverpool Ctr Cardiovasc Sci, Liverpool, Merseyside, England; [Koziel, Monika; Lip, Gregory Y. H.] Liverpool Heart &amp; Chest Hosp, Liverpool, Merseyside, England; [Koziel, Monika; Lip, Gregory Y. H.] Med Univ Silesia, Div Med Sci Zabrze, Dept Cardiol Congenital Heart Dis &amp; Electrotherap, Katowice, Poland; [Merino, Jose L.] Univ Europea, Hosp Univ La Paz, Arrhythmia &amp; Robot Electrophysiol Unit, Madrid, Spain; [De Caterina, Raffaele] Univ Pisa, Inst Cardiol, Pisa, Italy; [Huber, Kurt] Sigmund Freud Univ, Sch Med, Wilhelminenhosp, Dept Med Cardiol &amp; Intens Care Med 3, Vienna, Austria; [Jin, James; Melino, Michael] Daiichi Sankyo Inc, Basking Ridge, NJ USA; [Goette, Andreas] St Vincenz Hosp, Paderborn, Germany; [Goette, Andreas] Univ Hosp Magdeburg, Working Grp Mol Electrophysiol, Paderborn, Germany; [Lip, Gregory Y. H.] Aalborg Univ, Dept Clin Med, Aalborg Thrombosis Res Unit, Aalborg, Denmark</t>
  </si>
  <si>
    <t>Lip, GYH (corresponding author), Univ Liverpool, William Henry Duncan Bldg,6 West Derby St, Liverpool L7 8TX, Merseyside, England.</t>
  </si>
  <si>
    <t>0014-2972</t>
  </si>
  <si>
    <t>MAY</t>
  </si>
  <si>
    <t>Iniguez, A; Chevalier, B; Richardt, G; Neylon, A; Jimenez, VA; Kornowski, R; Carrie, D; Moreno, R; Barbato, E; Serra-Penaranda, A; Guiducci, V; Valdes-Chavarri, M; Yajima, J; Wijns, W; Saito, S</t>
  </si>
  <si>
    <t>Comparison of long-term clinical outcomes in multivessel coronary artery disease patients treated either with bioresoarbable polymer sirolimus-eluting stent or permanent polymer everolimus-eluting stent: 5-year results of the CENTURY II randomized clinical trial</t>
  </si>
  <si>
    <t>CATHETERIZATION AND CARDIOVASCULAR INTERVENTIONS</t>
  </si>
  <si>
    <t>[Iniguez, Andres; Jimenez, Victor A.] Univ Hosp Vigo, Hosp Alvaro Cunqueiro, Cardiol Dept, Estr Clara Campoamor 341, Vigo 36312, Pontevedra, Spain; [Chevalier, Bernard] Inst Cardiovasc Paris Sud, Intervent Cardiol Dept, Massy, France; [Richardt, Gert] Segeberger Kliniken, Dept Cardiol, Bad Segeberg, Germany; [Neylon, Antoinette] Galway Univ Hosp, SAOLTA Hlth Care Grp, Galway, Ireland; [Neylon, Antoinette] NUI, Galway, Ireland; [Kornowski, Ran] Rabin Med Ctr, Cardiol Dept, Petah Tiqwa, Israel; [Kornowski, Ran] Tel Aviv Univ, Sackler Fac Med, Tel Aviv, Israel; [Carrie, Didier] Rangueil Univ Hosp, Dept Cardiol, Toulouse, France; [Moreno, Raul] La Paz Univ Hosp, Intervent Cardiol Dept, Madrid, Spain; [Barbato, Emanuele] Onze Lieve Vrouwe Ziekenhuis, Cardiovasc Ctr, Aalst, Belgium; [Barbato, Emanuele] Univ Naples Federico II, Dept Adv Biomed Sci, Div Cardiol, Naples, Italy; [Serra-Penaranda, Antoni] Univ Autonoma Barcelona, Cardiol Dept, Hosp Santa Creu &amp; St Pau, IIB SantPau CIBERCV, Barcelona, Spain; [Guiducci, Vincenzo] Santa Maria Nuova Hosp, Intervent Cardiol Unit, Reggio Emilia, Italy; [Valdes-Chavarri, Mariano] Hosp Univ Virgende la Arrixaca, Cardiol Dept, IMIB Arrixaca, Murcia, Spain; [Yajima, Junji] Cardiovasc Inst, Dept Cardiovasc Med, Tokyo, Japan; [Wijns, William] NUI Galway, Lambe Inst, Galway, Ireland; [Saito, Shigeru] Shonan Kamakura Gen Hosp, Dept Cardiol, Kamakura, Kanagawa, Japan; [Saito, Shigeru] Shonan Kamakura Gen Hosp, Catheterizat Lab, Kamakura, Kanagawa, Japan</t>
  </si>
  <si>
    <t>Iniguez, A (corresponding author), Univ Hosp Vigo, Hosp Alvaro Cunqueiro, Cardiol Dept, Estr Clara Campoamor 341, Vigo 36312, Pontevedra, Spain.</t>
  </si>
  <si>
    <t>1522-1946</t>
  </si>
  <si>
    <t>FEB</t>
  </si>
  <si>
    <t>Refoyo, E; Troya, J; Trigo, E; Guzman-Martinez, G; Valbuena-Lopez, S; Caro-Codon, J; Rosillo, S; Moreno-Yanguela, M; Tamargo, J; Arribas, JR; Acquatella, H; Lopez-Sendon, J</t>
  </si>
  <si>
    <t>Comparison of Noninvasive Cardiac Test Strategies for Newly Diagnosed Chagas Disease in a Non-Endemic Zone</t>
  </si>
  <si>
    <t>AMERICAN JOURNAL OF TROPICAL MEDICINE AND HYGIENE</t>
  </si>
  <si>
    <t>[Refoyo, Elena; Guzman-Martinez, Gabriela; Valbuena-Lopez, Silvia; Caro-Codon, Juan; Rosillo, Sandra; Moreno-Yanguela, Mar; Lopez-Sendon, Jose] Univ Autonoma Madrid, La Paz Univ Hosp, Dept Cardiol, Madrid, Spain; [Refoyo, Elena] Univ Navarra, Dept Cardiol, Madrid, Spain; [Troya, Jesus] Univ Complutense Madrid, Infanta Leonor Univ Hosp, Dept Internal Med, Madrid, Spain; [Trigo, Elena; Ramon Arribas, Jose] Univ Autonoma Madrid, La Paz Univ Hosp, Dept Internal Med, Trop Med &amp; Travel Hlth Unit, Madrid, Spain; [Tamargo, Juan] Univ Complutense Madrid, Sch Med, Dept Pharmacol, Madrid, Spain; [Acquatella, Harry] Univ Caracas, Sch Med, Caracas, Venezuela</t>
  </si>
  <si>
    <t>Refoyo, E (corresponding author), Hosp Univ La Paz, Paseo Castellana 261, Madrid 28046, Spain.</t>
  </si>
  <si>
    <t>0002-9637</t>
  </si>
  <si>
    <t>OCT</t>
  </si>
  <si>
    <t>Tyl, B; Sendon, JL; Borer, JS; De Sa, EL; Lerebours, G; Varin, C; De Montigny, A; Pannaux, M; Komajda, M</t>
  </si>
  <si>
    <t>Comparison of Outcome Adjudication by Investigators and by a Central End Point Committee in Heart Failure Trials Experience of the SHIFT Heart Failure Study</t>
  </si>
  <si>
    <t>CIRCULATION-HEART FAILURE</t>
  </si>
  <si>
    <t>[Komajda, Michel] St Joseph Hosp, Dept Cardiol, Paris, France; [Lerebours, Guy] Hlth Value 92, Levallois Perret, France; [Borer, Jeffrey S.] Suny Downstate Med Ctr, Coll Med, Sch Publ Hlth, Brooklyn, NY 11203 USA; [Borer, Jeffrey S.] Weill Cornell Med, New York, NY USA; [Lopez Sendon, Jose] Univ Hosp La Paz, UAM, IdiPaz, CiberCV,Cardiol Dept, Madrid, Spain; [Lopez De Sa, Esteban] Univ Hosp La Paz, UAM, IdiPaz, CiberCV,Acute Cardiac Care Unit, Madrid, Spain; [Tyl, Benoit; Varin, Claire] Inst Recherches Int Servier, CardioVasc &amp; Metab Dis Ctr Therapeut Innovat, Suresnes, France; [De Montigny, Aurelie; Pannaux, Matthieu] Inst Recherches Int Servier, Ctr Excellence Methodol &amp; Valorisat Data, Suresnes, France</t>
  </si>
  <si>
    <t>Tyl, B (corresponding author), Inst Recherches Int Servier, 50 Rue Carnot, F-92284 Suresnes, France.</t>
  </si>
  <si>
    <t>1941-3289</t>
  </si>
  <si>
    <t>e006720</t>
  </si>
  <si>
    <t>Jurado-Roman, A; Hernandez, H; Jimenez-Valero, S; Martin-Polo, L; Galeote, G; Gonzalvez, A; Moreno, R; Lopez-Sendon, JL</t>
  </si>
  <si>
    <t>Coronary Perforation After Excimer Laser Coronary Angioplasty at a Calcium Nodule</t>
  </si>
  <si>
    <t>JOURNAL OF INVASIVE CARDIOLOGY</t>
  </si>
  <si>
    <t>[Jurado-Roman, Alfonso; Hernandez, Harol; Jimenez-Valero, Santiago; Martin-Polo, Lorena; Galeote, Guillermo; Gonzalvez, Ariana; Moreno, Raul; Luis Lopez-Sendon, Jose] La Paz Univ Hosp, Dept Cardiol, Paseo Castellana 261, Madrid 28046, Spain</t>
  </si>
  <si>
    <t>Jurado-Roman, A (corresponding author), La Paz Univ Hosp, Dept Cardiol, Paseo Castellana 261, Madrid 28046, Spain.</t>
  </si>
  <si>
    <t>1042-3931</t>
  </si>
  <si>
    <t>AUG</t>
  </si>
  <si>
    <t>E226</t>
  </si>
  <si>
    <t>E227</t>
  </si>
  <si>
    <t>Gonzalvez-Garcia, A; Hernandez-Matamoros, H; Jimenez-Valero, S; Jurado-Roman, A; Galeote, G; Moreno, R; Lopez-Sendon, JL</t>
  </si>
  <si>
    <t>Coronary Thrombosis From Superficial Calcific Sheet</t>
  </si>
  <si>
    <t>[Gonzalvez-Garcia, Ariana; Hernandez-Matamoros, Harold; Jimenez-Valero, Santiago; Jurado-Roman, Alfonso; Galeote, Guillermo; Moreno, Raul; Luis Lopez-Sendon, Jose] La Paz Univ Hosp, Intervent Cardiol Unit, Dept Cardiol, Madrid, Spain</t>
  </si>
  <si>
    <t>Gonzalvez-Garcia, A (corresponding author), La Paz Univ Hosp, Paseo Castellana 261, Madrid 28046, Spain.</t>
  </si>
  <si>
    <t>E266</t>
  </si>
  <si>
    <t>Rey, JR; Valero, SJ; Pinedo, DP; Merino, JL; Lopez-Sendon, JL; Caro-Codon, J</t>
  </si>
  <si>
    <t>COVID-19 and simultaneous thrombosis of two coronary arteries</t>
  </si>
  <si>
    <t>[Rey, Juan R.; Jimenez Valero, Santiago; Poveda Pinedo, Dolores; Merino, Jose L.; Luis Lopez-Sendon, Jose; Caro-Codon, Juan] Hosp Univ La Paz, Serv Cardiol, Grp Investigador CARD COVID, Madrid, Spain</t>
  </si>
  <si>
    <t>Rey, JR (corresponding author), Hosp Univ La Paz, Serv Cardiol, Grp Investigador CARD COVID, Madrid, Spain.</t>
  </si>
  <si>
    <t>Merino, JL; Martinez-Cossiani, M; Iniesta, A; Escobar, C; Rey, JR; Castrejon-Castrejon, S</t>
  </si>
  <si>
    <t>COVID-19 andQT interval prolongation: more than just drug toxicity?</t>
  </si>
  <si>
    <t>EUROPACE</t>
  </si>
  <si>
    <t>[Luis Merino, Jose; Martinez-Cossiani, Marcel; Iniesta, Angel; Escobar, Carlos; Rey, Juan R.; Castrejon-Castrejon, Sergio] UAM, Arrhythmia &amp; Robot Electrophysiol Unit, La Paz Univ Hosp, CARD COVID Investigators,IdiPaz, P Castellana 261, Madrid 28046, Spain</t>
  </si>
  <si>
    <t>Merino, JL (corresponding author), UAM, Arrhythmia &amp; Robot Electrophysiol Unit, La Paz Univ Hosp, CARD COVID Investigators,IdiPaz, P Castellana 261, Madrid 28046, Spain.</t>
  </si>
  <si>
    <t>1099-5129</t>
  </si>
  <si>
    <t>Gaitan, RM; Vicent, L; Rodriguez-Queralto, O; Lopez-de-Sa, E; Elorriaga, A; Pastor, G; Baneras, J; Lorenzo, B; Garcia-Rubira, JC; Corbi, M; Ariza, A; Martinez-Selles, M</t>
  </si>
  <si>
    <t>Dexmedetomidine in medical cardiac intensive care units. Data from a multicenter prospective registry</t>
  </si>
  <si>
    <t>INTERNATIONAL JOURNAL OF CARDIOLOGY</t>
  </si>
  <si>
    <t>[Mateos Gaitan, Roberto; Vicent, Lourdes; Martinez-Selles, Manuel] Hosp Gen Univ Gregorio Maranon, Dept Cardiol, CIBERCV, Madrid, Spain; [Rodriguez-Queralto, Oriol; Ariza, Albert] Hosp Univ Bellvitge, Dept Cardiol, Barcelona, Spain; [Lopez-de-Sa, Esteban] Hosp Univ La Paz, Dept Cardiol, Madrid, Spain; [Elorriaga, Ane] Hosp Univ Basurto, Dept Cardiol, Bilbao, Spain; [Pastor, Gemma] Hosp Clin Valladolid, Dept Cardiol, Valladolid, Spain; [Baneras, Jordi] Hosp Valle De Hebron, Dept Cardiol, Barcelona, Spain; [Lorenzo, Beatriz; Carlos Garcia-Rubira, Juan] Hosp Virgen de la Macarena, Dept Cardiol, Seville, Spain; [Corbi, Miguel] Complejo Hosp Univ Albacete, Dept Cardiol, Albacete, Spain; [Mateos Gaitan, Roberto; Martinez-Selles, Manuel] Univ Complutense, Fac Med, Madrid, Spain; [Martinez-Selles, Manuel] Univ Europea, Madrid, Spain</t>
  </si>
  <si>
    <t>Martinez-Selles, M (corresponding author), Hosp Gen Univ Gregorio Maranon, Cardiol Dept, Calle Doctor Esquerdo 46, Madrid 28007, Spain.</t>
  </si>
  <si>
    <t>0167-5273</t>
  </si>
  <si>
    <t>Farkowski, MM; Jubele, K; Marin, F; Gandjbakhch, E; Ptaszynski, P; Merino, JL; Lenarczyk, R; Potpara, TS</t>
  </si>
  <si>
    <t>Diagnosis and management of left atrial appendage thrombus in patients with atrial fibrillation undergoing cardioversion or percutaneous left atrial procedures: results of the European Heart Rhythm Association survey</t>
  </si>
  <si>
    <t>[Farkowski, Michal M.] Inst Cardiol, Dept Coronary Artery Dis 2, Heart Arrhythmia Ward, Alpejska 42, PL-04628 Warsaw, Poland; [Jubele, Kristine] Riga Stradins Univ, P Stradins Clin Univ Hosp, Riga, Latvia; [Marin, Francisco] Univ Murcia, Hosp Clini Univ Virgen Arrixaca, IMIB Arrixaca, Dept Cardiol,CIBERCV, Murcia, Spain; [Gandjbakhch, Estelle] Sorbonne Univ, Pitie Salpetriere Univ Hosp, AP HP, Inst Cardiol ICAN, Paris, France; [Ptaszynski, Pawel] Med Univ Lodz, Dept Electrocardiol, Lodz, Poland; [Merino, Jose L.] Univ Autonoma Madrid, La Paz Univ Hosp, IDIPAZ, Unidad Arritmias &amp; Electrofisiol Robotizada, Madrid, Spain; [Lenarczyk, Radoslaw] Silesian Ctr Heart Dis, Dept Cardiol &amp; Angiol 1, Zabrze, Poland; [Potpara, Tatjana S.] Univ Belgrade, Sch Med, Belgrade, Serbia; [Potpara, Tatjana S.] Clin Ctr Serbia, Cardiol Clin, Belgrade, Serbia</t>
  </si>
  <si>
    <t>Farkowski, MM (corresponding author), Inst Cardiol, Dept Coronary Artery Dis 2, Heart Arrhythmia Ward, Alpejska 42, PL-04628 Warsaw, Poland.</t>
  </si>
  <si>
    <t>Goette, A; Lip, GYH; Jin, J; Heidbuchel, H; Cohen, AA; Ezekowitz, M; Merino, JL</t>
  </si>
  <si>
    <t>Differences in Thromboembolic Complications Between Paroxysmal and Persistent Atrial Fibrillation Patients Following Electrical Cardioversion (From the ENSURE-AF Study)</t>
  </si>
  <si>
    <t>AMERICAN JOURNAL OF CARDIOLOGY</t>
  </si>
  <si>
    <t>[Goette, Andreas] St Vincenz Hosp, Paderborn, Germany; [Lip, Gregory Y. H.] Univ Liverpool, Liverpool Ctr Cardiovasc Sci, Liverpool, Merseyside, England; [Lip, Gregory Y. H.] Liverpool Heart &amp; Chest Hosp, Liverpool, Merseyside, England; [Lip, Gregory Y. H.] Aalborg Univ, Dept Clin Med, Aalborg Thrombosis Res Unit, Aalborg, Denmark; [Jin, James] Daiichi Sankyo Inc, Basking Ridge, NJ USA; [Heidbuchel, Hein] Antwerp Univ, Antwerp, Belgium; [Heidbuchel, Hein] Univ Hosp, Cardiol, Antwerp, Belgium; [Cohen, Aron-Ariel] Hop Tenon, Hop St Antoine, Paris, France; [Ezekowitz, Michael] Thomas Jefferson Univ, Dept Cardiovasc Med, Sidney Kimmel Jefferson Med Coll, Philadelphia, PA 19107 USA; [Ezekowitz, Michael] Lankenau Med Ctr, Broomall, PA USA; [Luis Merino, Jose] Univ Europea, Hosp Univ La Paz, Arrhythmia &amp; Robot Electrophysiol Unit, Madrid, Spain; [Goette, Andreas] Univ Hosp Magdeburg, Working Grp Mol Electrophysiol, Magdeburg, Germany; [Cohen, Aron-Ariel] Univ Pierre &amp; Marie Curie Paris VI, Paris, France</t>
  </si>
  <si>
    <t>Goette, A (corresponding author), St Vincenz Hosp, Paderborn, Germany.; Goette, A (corresponding author), Univ Hosp Magdeburg, Working Grp Mol Electrophysiol, Magdeburg, Germany.</t>
  </si>
  <si>
    <t>0002-9149</t>
  </si>
  <si>
    <t>Chieffo, A; Stefanini, GG; Price, S; Barbato, E; Tarantini, G; Karam, N; Moreno, R; Buchanan, GL; Gilard, M; Halvorsen, S; Huber, K; James, S; Neumann, FJ; Mollmann, H; Roffi, M; Tavazzi, G; Ferre, JM; Windecker, S; Dudek, D; Baumbach, A</t>
  </si>
  <si>
    <t>EAPCI Position Statement on Invasive Management of Acute Coronary Syndromes during the COVID-19 pandemic</t>
  </si>
  <si>
    <t>EUROINTERVENTION</t>
  </si>
  <si>
    <t>[Chieffo, Alaide] IRCCS San Raffaele Hosp, Intervent Cardiol Unit, Milan, Italy; [Stefanini, Giulio G.] Humanitas Clin &amp; Res Hosp IRCCS, Milan, Italy; [Price, Susanna] Royal Brompton Hosp, London, England; [Barbato, Emanuele] Univ Federico II, Dept Adv Biomed Sci, Naples, Italy; [Tarantini, Giuseppe] Univ Padua, Dept Cardiac Thorac Vasc Sci &amp; Publ Hlth, Intervent Cardiol Unit, Padua, Italy; [Karam, Nicole] Hop Europeen Georges Pompidou, Cardiol Dept, Paris, France; [Karam, Nicole] Univ Paris, Paris, France; [Moreno, Ral] Hosp La Paz, Cardiol Dept, Madrid, Spain; [Moreno, Ral] IDIPAZ, Madrid, Spain; [Buchanan, Gill Louise] North Cumbria Integrated Care NHS Fdn Trust, Dept Cardiol, Carlisle, Cumbria, England; [Gilard, Martine] Brest Univ Hosp, Serv Cardiol, Brest, France; [Halvorsen, Sigrun] Oslo Univ Hosp Ulleval, Dept Cardiol, Oslo, Norway; [Halvorsen, Sigrun] Univ Oslo, Oslo, Norway; [Huber, Kurt] Wilhelminen Hosp, Dept Med Cardiol &amp; Intens Care Med 3, Vienna, Austria; [Huber, Kurt] Sigmund Freud Univ, Med Sch, Vienna, Austria; [James, Stefan] Uppsala Univ, Dept Med Sci, Cardiol, Uppsala, Sweden; [James, Stefan] Uppsala Univ, Uppsala Clin Res Ctr, Uppsala, Sweden; [Neumann, Franz-Josef] Univ Heart Ctr Freiburg, Div Cardiol &amp; Angiol 2, Bad Krozingen, Germany; [Mollmann, Helge] St Johannes Hosp, Dept Cardiol, Klin Innere Med 1, Dortmund, Germany; [Roffi, Marco] Univ Hosp, Div Cardiol, Geneva, Switzerland; [Tavazzi, Guido] Fdn Policlin San Matteo Hosp IRCCS, Dept Clin Surg Diagnost &amp; Pediat Sci, Unit Anaesthesia &amp; Intens Care, Pavia, Italy; [Ferre, Josepa Mauri] Hosp Badalona Germans Trias &amp; Pujol, Badalona, Spain; [Windecker, Stephan] Univ Hosp Bern, Swiss Cardiovasc Ctr, Dept Cardiol, Bern, Switzerland; [Dudek, Dariusz] Jagiellonian Univ, Inst Cardiol, Med Coll, Krakow, Poland; [Dudek, Dariusz] Maria Cecilia Hosp GVM, Cotignola, Ravenna, Italy; [Baumbach, Andreas] Queen Mary Univ London, Ctr Cardiovasc Med &amp; Devices, Barts Heart Ctr, William Harvey Res Inst, London, England; [Baumbach, Andreas] Yale Univ, Sch Med, New Haven, CT USA</t>
  </si>
  <si>
    <t>Baumbach, A (corresponding author), Queen Mary Univ London, Ctr Cardiovasc Med &amp; Devices, William Harvey Res Inst, Charterhouse Sq, London EC1M 6BQ, England.</t>
  </si>
  <si>
    <t>1774-024X</t>
  </si>
  <si>
    <t>[Chieffo, Alaide] Osped San Raffaele, IRCCS, Intervent Cardiol Unit, Milan, Italy; [Stefanini, Giulio G.] IRCCS, Humanitas Clin &amp; Res Hosp, Milan, Italy; [Price, Susanna] Royal Brompton Hosp, London, England; [Barbato, Emanuele] Univ Federico II, Dept Adv Biomed Sci, Naples, Italy; [Tarantini, Giuseppe] Univ Padua, Dept Cardiac Thorac Vasc Sci &amp; Publ Hlth, Intervent Cardiol Unit, Padua, Italy; [Karam, Nicole] Hop Europeen Georges Pompidou, Dept Cardiol, Paris, France; [Karam, Nicole] Univ Paris, Paris, France; [Moreno, Raul] Hosp La Paz, Dept Cardiol, Madrid, Spain; [Moreno, Raul] IDIPAZ, Madrid, Spain; [Buchanan, Gill Louise] North Cumbria Integrated Care NHS Fdn Trust, Dept Cardiol, Carlisle, Cumbria, England; [Gilard, Martine] Brest Univ Hosp, Serv Cardiol, Brest, France; [Halvorsen, Sigrun] Oslo Univ Hosp Ulleval, Dept Cardiol, Oslo, Norway; [Halvorsen, Sigrun] Univ Oslo, Oslo, Norway; [Huber, Kurt] Wilhelminen Hosp, Dept Med Cardiol &amp; Intens Care Med 3, Vienna, Austria; [Huber, Kurt] Sigmund Freud Univ, Sch Med, Vienna, Austria; [James, Stefan] Uppsala Univ, Dept Med Sci, Cardiol, Uppsala, Sweden; [James, Stefan] Uppsala Univ, Uppsala Clin Res Ctr, Uppsala, Sweden; [Neumann, Franz-Josef] Univ Heart Ctr Freiburg, Div Cardiol &amp; Angiol 2, Bad Krozingen, Germany; [Moellmann, Helge] St Johannes Hosp, Innere Med Klin 1, Dept Cardiol, Dortmund, Germany; [Roffi, Marco] Univ Hosp, Div Cardiol, Geneva, Switzerland; [Tavazzi, Guido] San Matteo Hosp, Fdn Policlin, Dept Clin Surg Diagnost &amp; Pediat Sci, Unit Anaesthesia &amp; Intens Care,IRCCS, Pavia, Italy; [Ferre, Josepa Mauri] Hosp Badalona Germans Trias &amp; Pujol, Badalona, Spain; [Windecker, Stephan] Univ Hosp Bern, Swiss Cardiovasc Ctr, Dept Cardiol, Bern, Switzerland; [Dudek, Dariusz] Jagiellonian Univ, Coll Med, Inst Cardiol, Krakow, Poland; [Dudek, Dariusz] Maria Cecilia Hosp GVM, Ravenna, Italy; [Baumbach, Andreas] Queen Mary Univ London, William Harvey Res Inst, Ctr Cardiovasc Med &amp; Devices, Charterhouse Sq, London EC1M 6BQ, England; [Baumbach, Andreas] Yale Univ, Sch Med, New Haven, CT USA</t>
  </si>
  <si>
    <t>Baumbach, A (corresponding author), Queen Mary Univ London, William Harvey Res Inst, Ctr Cardiovasc Med &amp; Devices, Charterhouse Sq, London EC1M 6BQ, England.</t>
  </si>
  <si>
    <t>Goette, A; Merino, JL; De Caterina, R; Huber, K; Heidbuchel, H; Jin, J; Lip, GYH</t>
  </si>
  <si>
    <t>Effect of concomitant antiplatelet agents on clinical outcomes in the edoxaban vs warfarin in subjects undergoing cardioversion of atrial fibrillation (ENSURE-AF) randomized trial</t>
  </si>
  <si>
    <t>CLINICAL RESEARCH IN CARDIOLOGY</t>
  </si>
  <si>
    <t>[Goette, Andreas] St Vincenz Hosp Paderborn, Dept Cardiol &amp; Intens Care Med, Busdorf 2, D-33098 Paderborn, Germany; [Goette, Andreas] Univ Hosp Magdeburg, Working Grp Mol Electrophysiol, Magdeburg, Germany; [Merino, Jose L.] Univ Europea, Hosp Univ La Paz, IdiPaz, Madrid, Spain; [De Caterina, Raffaele] Univ Pisa, Pisa, Italy; [Huber, Kurt] Wilhelminenspital Stadt Wien, Cardiol &amp; Intens Care Med, Med Dept, Vienna, Austria; [Huber, Kurt] Sigmund Freud Univ, Med Sch, Vienna, Austria; [Heidbuchel, Hein] Antwerp Univ, Antwerp, Belgium; [Heidbuchel, Hein] Univ Hosp, Cardiol, Antwerp, Belgium; [Jin, James] Daiichi Sankyo Pharma Dev, Basking Ridge, NJ USA; [Lip, Gregory Y. H.] Univ Liverpool, Liverpool Ctr Cardiovasc Sci, Liverpool, Merseyside, England; [Lip, Gregory Y. H.] Liverpool Heart &amp; Chest Hosp, Liverpool, Merseyside, England; [Lip, Gregory Y. H.] Aalborg Univ, Dept Clin Med, Aalborg Thrombosis Res Unit, Aalborg, Denmark</t>
  </si>
  <si>
    <t>Goette, A (corresponding author), St Vincenz Hosp Paderborn, Dept Cardiol &amp; Intens Care Med, Busdorf 2, D-33098 Paderborn, Germany.; Goette, A (corresponding author), Univ Hosp Magdeburg, Working Grp Mol Electrophysiol, Magdeburg, Germany.</t>
  </si>
  <si>
    <t>1861-0684</t>
  </si>
  <si>
    <t>NOV</t>
  </si>
  <si>
    <t>Martin-Garcia, A; Lopez-Fernandez, T; Mitroi, C; Chaparro-Munoz, M; Moliner, P; Martin-Garcia, AC; Martinez-Monzonis, A; Castro, A; Lopez-Sendon, JL; Sanchez, PL</t>
  </si>
  <si>
    <t>Effectiveness of sacubitril-valsartan in cancer patients with heart failure</t>
  </si>
  <si>
    <t>ESC HEART FAILURE</t>
  </si>
  <si>
    <t>[Martin-Garcia, Ana; Martin-Garcia, Agustin C.; Sanchez, Pedro L.] Univ Salamanca, Dept Cardiol, Hosp Univ Salamanca IBSAL, Paseo San Vicente 58-187, Salamanca 37007, Spain; [Martin-Garcia, Ana; Lopez-Fernandez, Teresa; Martin-Garcia, Agustin C.; Martinez-Monzonis, Amparo; Castro, Antonio; Lopez-Sendon, Jose L.; Sanchez, Pedro L.] Inst Salud Carlos III, CIBERCV, Madrid, Spain; [Lopez-Fernandez, Teresa; Lopez-Sendon, Jose L.] Hosp La Paz IdiPAZ, Dept Cardiol, Madrid, Spain; [Mitroi, Cristina] Hosp Puerta Hierro IDIPHISA, Dept Cardiol, Madrid, Spain; [Chaparro-Munoz, Marinela; Castro, Antonio] Hosp Virgen Macarena IBiS, Dept Cardiol, Seville, Spain; [Moliner, Pedro] Hosp Univ Germans Trias &amp; Pujol IGTP, Dept Cardiol, Barcelona, Spain; [Martinez-Monzonis, Amparo] Hosp Clin Univ Santiago de Compostela IDIS, Dept Cardiol, Santiago De Compostela, A Coruna, Spain</t>
  </si>
  <si>
    <t>Martin-Garcia, A (corresponding author), Univ Salamanca, Dept Cardiol, Hosp Univ Salamanca IBSAL, Paseo San Vicente 58-187, Salamanca 37007, Spain.</t>
  </si>
  <si>
    <t>2055-5822</t>
  </si>
  <si>
    <t>Lopez-Fernandez, T; Lopez-Sendon, JL</t>
  </si>
  <si>
    <t>Heart failure after treatment for breast cancer: old cancer therapies, new clinical data. What do we need to complete the puzzle?</t>
  </si>
  <si>
    <t>EUROPEAN JOURNAL OF HEART FAILURE</t>
  </si>
  <si>
    <t>[Lopez-Fernandez, Teresa; Lopez-Sendon, Jose L.] Hosp Univ La Paz, IdiPAz, CIBERCV, Serv Cardiol, Madrid, Spain</t>
  </si>
  <si>
    <t>Lopez-Fernandez, T (corresponding author), Hosp Univ La Paz, Serv Cardiol, Paseo Castellana 261,Planta 1, Madrid 28046, Spain.</t>
  </si>
  <si>
    <t>1388-9842</t>
  </si>
  <si>
    <t>Gonzalvez-Garcia, A; Jurado-Roman, A; Hernandez-Matamoros, H; Jimenez-Valero, S; Galeote, G; Moreno, R; Lopez-Sendon, JL</t>
  </si>
  <si>
    <t>Iatrogenic Atrial Septal Defect After Percutaneous Mitral Valve Repair With MitraClip: Should We Consider Closing Them Routinely?</t>
  </si>
  <si>
    <t>[Gonzalvez-Garcia, Ariana; Jurado-Roman, Alfonso; Hernandez-Matamoros, Harold; Jimenez-Valero, Santiago; Galeote, Guillermo; Moreno, Raul; Luis Lopez-Sendon, Jose] La Paz Univ Hosp, Intervent Cardiol Unit, Cardiol Dept, Madrid, Spain</t>
  </si>
  <si>
    <t>E295</t>
  </si>
  <si>
    <t>E297</t>
  </si>
  <si>
    <t>Rodriguez-Leor, O; Cid-Alvarez, B; de Prado, AP; Rossello, X; Ojeda, S; Serrador, A; Lopez-Palop, R; Martin-Moreiras, J; Rumoroso, JR; Cequier, A; Ibanez, B; Cruz-Gonzalez, I; Romaguera, R; Moreno, R</t>
  </si>
  <si>
    <t>Impact of COVID-19 on ST-segment elevation myocardial infarction care. The Spanish experience</t>
  </si>
  <si>
    <t>[Rodriguez-Leor, Oriol] Hosp Univ Germans Trias i Pujol, Inst Cor, Barcelona, Spain; [Rodriguez-Leor, Oriol; Rossello, Xavier; Serrador, Ana; Martin-Moreiras, Javier; Ibanez, Borja; Cruz-Gonzalez, Ignacio; Moreno, Raul] Inst Salud Carlos III, Ctr Invest Biomed Red Enfermedades Cardiovac CIBE, Madrid, Spain; [Rodriguez-Leor, Oriol] Inst Recerca Ciencies Salut Germans Trias i Pujol, Barcelona, Spain; [Cid-Alvarez, Belen] Hosp Clin Santiago de Compostela, Serv Cardiol, Santiago De Compostela, A Coruna, Spain; [Perez de Prado, Armando] Hosp Leon, Serv Cardiol, Leon, Spain; [Rossello, Xavier; Ibanez, Borja] Ctr Nacl Invest Cardiovasc Carlos III CNIC, Madrid, Spain; [Rossello, Xavier] Hosp Univ Son Espases, Inst Invest Sanitaria Illes Balears IdISBa, Serv Cardiol, Palma De Mallorca, Balearic Island, Spain; [Ojeda, Soledad] Univ Cordoba, Hosp Univ Reina Sofia, Inst Maimonides Invest Biomed Cordoba IMIBIC, Serv Cardiol, Cordoba, Spain; [Serrador, Ana] Hosp Clin Valladolid, Serv Cardiol, Valladolid, Spain; [Lopez-Palop, Ramon] Hosp Virgen Arrixaca, Serv Cardiol, Murcia, Spain; [Martin-Moreiras, Javier; Cruz-Gonzalez, Ignacio] Hosp Univ Salamanca, Inst Invest Biomed Salamanca IBSAL, Serv Cardiol, Salamanca, Spain; [Ramon Rumoroso, Jose] Hosp Galdakao Usansolo, Serv Cardiol, Galdakao, Vizcaya, Spain; [Cequier, Angel; Romaguera, Rafael] Univ Barcelona, Hosp Bellvitge, Serv Cardiol, Inst Invest Biomed Bellvitge IDIBELL, Barcelona, Spain; [Ibanez, Borja] Hosp Univ IIS Fdn Jimenez Diaz, Serv Cardiol, Madrid, Spain; [Moreno, Raul] Hosp Univ La Paz, Serv Cardiol, Madrid, Spain</t>
  </si>
  <si>
    <t>Rodriguez-Leor, O (corresponding author), Hosp Germans Trias i Pujol, Unidad Cardiol Intervencionista, Carretera Canyet S-N, Barcelona 08916, Spain.</t>
  </si>
  <si>
    <t>DEC</t>
  </si>
  <si>
    <t>De Luca, G; Cercek, M; Jensen, LO; Vavlukis, M; Calmac, L; Johnson, T; Ferrer, GRI; Ganyukov, V; Wojakowski, W; von Birgelen, C; Versaci, F; Ten Berg, J; Laine, M; Dirksen, M; Casella, G; Kala, P; Gil, JLD; Becerra, V; De Simone, C; Carrill, X; Scoccia, A; Lux, A; Kovarnik, T; Davlouros, P; Gabrielli, G; Rios, XF; Bakraceski, N; Levesque, S; Guiducci, V; Kidawa, M; Marinucci, L; Zilio, F; Galasso, G; Fabris, E; Menichelli, M; Manzo, S; Caiazzo, G; Moreu, J; Fores, JS; Donazzan, L; Vignali, L; Teles, R; Ojeda, FB; Lehtola, H; Camacho-Freiere, S; Kraaijeveld, A; Antti, Y; Boccalatte, M; Martinez-Luengas, IL; Scheller, B; Alexopoulos, D; Uccello, G; Faurie, B; Barrios, AG; Wilbert, B; Cortese, G; Moreno, R; Parodi, G; Kedhi, E; Verdoia, M</t>
  </si>
  <si>
    <t>Impact of COVID-19 pandemic and diabetes on mechanical reperfusion in patients with STEMI: insights from the ISACS STEMI COVID 19 Registry</t>
  </si>
  <si>
    <t>CARDIOVASCULAR DIABETOLOGY</t>
  </si>
  <si>
    <t>[De Luca, Giuseppe; Verdoia, Monica] Univ Piemonte Orientale, Azienda Osped Univ Maggiore Carita, Div Cardiol, Novara, Italy; [Cercek, Miha] Univ Med Ctr, Ctr Intens Internal Med, Ljubljana, Slovenia; [Jensen, Lisette Okkels] Odense Univ Hosp, Div Cardiol, Odense, Denmark; [Vavlukis, Marija] Ss Cyril &amp; Methodius Univ, Univ Clin Cardiol, Med Fac, Skopje, North Macedonia; [Calmac, Lucian] Clin Emergency Hosp Bucharest, Bucharest, Romania; [Johnson, Tom] NHSFT, Univ Hosp Bristol, Bristol Heart Inst, Div Cardiol, Bristol, Avon, England; [Johnson, Tom] Univ Bristol, Bristol, Avon, England; [Roura i Ferrer, Gerard] Hosp Univ Bellvitge, Heart Dis Inst, Intervent Cardiol Unit, Lhospitalet De Llobregat, Spain; [Ganyukov, Vladimir] State Res Inst Complex Issues Cardiovasc Dis, Div Cardiol, Kemerovo, Russia; [Wojakowski, Wojtek] Med Univ Silezia, Div Cardiol, Katowice, Poland; [von Birgelen, Clemens] ThoraxcentrumTwente, Dept Cardiol, Med Spectrum Twente, Enschede, Netherlands; [Versaci, Francesco] Osped Santa Maria Goretti, Div Cardiol, Latina, Italy; [Ten Berg, Jurrien; Wilbert, Bor] St Antonius Hosp, Div Cardiol, Nieuwegein, Netherlands; [Laine, Mika] Helsinki Univ Cent Hosp, Div Cardiol, Helsinki, Finland; [Dirksen, Maurits] Northwest Clin, Div Cardiol, Alkmaar, Netherlands; [Casella, Gianni] Osped Maggiore Bologna, Div Cardiol, Bologna, Italy; [Kala, Petr] Masaryk Univ Brno, Univ Hosp Brno, Med Fac, Brno, Czech Republic; [Diez Gil, Jose Luis] Hosp Univ &amp; Politecn La Fe, Valencia, Spain; [Becerra, Victor] Hosp Clin Univ Virgen de la Victoria, Malaga, Spain; [De Simone, Ciro] Clin Villa Fiori, Div Cardiol, Acerra, Italy; [Carrill, Xavier] Hosp Badalona Germans Trias &amp; Pujol, Badalona, Spain; [Scoccia, Alessandra] Osped St Anna, Div Cardiol, Ferrara, Italy; [Lux, Arpad] Maastricht Univ, Med Ctr, Maastricht, Netherlands; [Kovarnik, Tomas] Univ Hosp Prague, Prague, Czech Republic; [Davlouros, Periklis] Patras Univ Hosp, Invas Cardiol &amp; Congenital Heart Dis, Patras, Greece; [Gabrielli, Gabriele] Azienda Osped Univ Osped Riuniti, Intervent Cardiol Unit, Ancona, Italy; [Rios, Xacobe Flores] Complexo Hosp Univ La Coruna, La Coruna, Spain; [Bakraceski, Nikola] Ctr Cardiovasc Dis, Ohrid, North Macedonia; [Levesque, Sebastien] Univ Poitiers, Ctr Hosp, Univ Hosp, Poitiers, France; [Guiducci, Vincenzo] AUSL IRCCS Reggio Emilia, Reggio Emilia, Italy; [Kidawa, Michal] Med Univ Lodz, Cent Hosp, Lodz, Poland; [Marinucci, Lucia] AziendaOsped Osped Riuniti Marche Nord, Div Cardiol, Pesaro, Italy; [Zilio, Filippo] Osped Santa Chiara Trento, Trento, Italy; [Galasso, Gennaro] Osped San Giovanni Dio &amp; Ruggi Aragona, Div Cardiol, Salerno, Italy; [Fabris, Enrico] Univ Osped Riuniti Trieste, Azienda Osped, Trieste, Italy; [Menichelli, Maurizio] Osped F Spaziani, Div Cardiol, Frosinone, Italy; [Manzo, Stephane] Paris VII Univ, CHU Lariboisiere, AP HP, INSERM UMRS 942,Div Cardiol, Paris, France; [Caiazzo, Gianluca] Osped G Moscati, Div Cardiol, Aversa, Italy; [Moreu, Jose] Complejo Hosp Toledo, Div Cardiol, Toledo, Spain; [Sanchis Fores, Juan] Hosp Clin Univ Valencia, Div Cardiol, Valencia, Spain; [Donazzan, Luca] Osped S Maurizio Bolzano Osped S Maurizio, Div Cardiol, Bolzan, Italy; [Vignali, Luigi] Azienda Osped Sanitaria, Intervent Cardiol Unit, Parma, Italy; [Teles, Rui] CHLO Carnaxide, Div Cardiol, Hosp Santa Cruz, Carnaxide, Portugal; [Ojeda, Francisco Bosa] Hosp Univ Canarias, Div Cardiol, Santa Cruz De Tenerife, Spain; [Lehtola, Heidi] Oulu Univ Hosp, Div Cardiol, Oulu, Finland; [Camacho-Freiere, Santiago] Juan Ramon Jimenez Hosp, Div Cardiol, Huelva, Spain; [Kraaijeveld, Adriaan] UMC Utrecht, Div Cardiol, Utrecht, Netherlands; [Antti, Ylitalo] Heart Ctr Turku, Div Cardiol, Turku, Finland; [Boccalatte, Marco] Osped Santa Maria Grazie, Div Cardiol, Pozzuoli, Italy; [Lozano Martinez-Luengas, Inigo] Hosp Cabuenes, Div Cardiol, Gijon, Spain; [Scheller, Bruno] Univ Saarland, Div Cardiol Clin &amp; Expt Intervent Cardiol, Saarbrucken, Germany; [Alexopoulos, Dimitrios] Attikon Univ Hosp, Div Cardiol, Athens, Greece; [Uccello, Giuseppe] Osped A Manzoni Lecco, Div Cardiol, Lecce, Italy; [Faurie, Benjamin] Grp Hosp Mutualiste Grenoble, Div Cardiol, Grenoble, France; [Barrios, Alejandro Gutierrez] Hosp Puerta Mar, Div Cardiol, Cadiz, Spain; [Cortese, Giuliana] Univ Padua, Dept Stat Sci, Padua, Italy; [Parodi, Guido] Azienda Osped Univ Sassari, Sassari, Italy; [Moreno, Raul] Hosp La Paz, Div Cardiol, Madrid, Spain; [Kedhi, Elvin] St Jan Hosp, Div Cardiol, Brugge, Belgium; [Verdoia, Monica] ASL Biella, Div Cardiol, Osped Infermi, Ponderano, Italy</t>
  </si>
  <si>
    <t>De Luca, G (corresponding author), Univ Piemonte Orientale, Azienda Osped Univ Maggiore Carita, Div Cardiol, Novara, Italy.</t>
  </si>
  <si>
    <t>1475-2840</t>
  </si>
  <si>
    <t>DEC 18</t>
  </si>
  <si>
    <t>De Luca, G; Verdoia, M; Cercek, M; Jensen, LO; Vavlukis, M; Calmac, L; Johnson, T; Ferrer, GR; Ganyukov, V; Wojakowski, W; Kinnaird, T; van Birgelen, C; Cottin, Y; IJsselmuiden, A; Tuccillo, B; Versaci, F; Royaards, KJ; Ten Berg, J; Laine, M; Dirksen, M; Siviglia, M; Casella, G; Kala, P; Gil, JLD; Banning, A; Becerra, V; De Simone, C; Santucci, A; Carrillo, X; Scoccia, A; Amoroso, G; Lux, A; Kovarnik, T; Davlouros, P; Mehilli, J; Gabrielli, G; Rios, XF; Bakraceski, N; Levesque, S; Cirrincione, G; Guiducci, V; Kidawa, M; Spedicato, L; Marinucci, L; Ludman, P; Zilio, F; Galasso, G; Fabris, E; Menichelli, M; Garcia-Touchard, A; Manzo, S; Caiazzo, G; Moreu, J; Fores, JS; Donazzan, L; Vignali, L; Teles, R; Benit, E; Agostoni, P; Ojeda, FB; Lehtola, H; Camacho-Freiere, S; Kraaijeveld, A; Antti, Y; Boccalatte, M; Deharo, P; Martinez-Luengas, IL; Scheller, B; Alexopoulos, D; Moreno, R; Kedhi, E; Uccello, G; Faurie, B; Barrios, AG; Di Uccio, FS; Wilbert, B; Smits, P; Cortese, G; Parodi, G; Dudek, D</t>
  </si>
  <si>
    <t>Impact of COVID-19 Pandemic on Mechanical Reperfusion for Patients With STEMI</t>
  </si>
  <si>
    <t>[De Luca, Giuseppe] Univ Piemonte Orientale, Div Cardiol, Azienda Osped Univ Maggiore Carita, Novara, Italy; [Verdoia, Monica] Osped Inferm Biella, ASL Biella, Div Cardiol, Biella, Italy; [Cercek, Miha] Univ Med Ctr, Ctr Intens Internal Med, Ljubljana, Slovenia; [Jensen, Lisette Okkels] Odense Univ Hosp, Div Cardiol, Odense, Denmark; [Vavlukis, Marija] Ss Cyril &amp; Methodius Univ, Med Fac, Univ Clin Cardiol, Skopje, North Macedonia; [Calmac, Lucian] Clin Emergency Hosp Bucharest, Bucharest, Romania; [Johnson, Tom] Univ Hosp Bristol NHSFT, Bristol Heart Inst, Div Cardiol, Bristol, Avon, England; [Johnson, Tom] Univ Bristol, Bristol, Avon, England; [Ferrer, Gerard Rourai] Hosp Univ Bellvitge, Heart Dis Inst, Intervent Cardiol Unit, Barcelona, Spain; [Ganyukov, Vladimir] State Res Inst Complex Issues Cardiovasc Dis, Div Cardiol, Kemerovo, Russia; [Wojakowski, Wojtek] Med Univ Silezia, Div Cardiol, Katowice, Poland; [Kinnaird, Tim] Univ Hosp Wales, Div Cardiol, Cardiff, Wales; [van Birgelen, Clemens] Thoraxctr Twente, Dept Cardiol, Med Spectrum Twente, Enschede, Netherlands; [Cottin, Yves] Univ Hosp, Div Cardiol, Dijon, France; [IJsselmuiden, Alexander] Amphia Hosp, Div Cardiol, Breda, Netherlands; [Tuccillo, Bernardo; Di Uccio, Fortunato Scotto] Osped Mare, Div Cardiol, Naples, Italy; [Versaci, Francesco] Osped Santa Maria Goretti, Div Cardiol, Latina, Italy; [Royaards, Kees-Jan; Smits, Pieter] Maasstad Ziekenhuis, Div Cardiol, Rotterdam, Netherlands; [Ten Berg, Jurrien; Wilbert, Bor] St Antonius Hosp, Div Cardiol, Nieuwegein, Netherlands; [Laine, Mika] Helsinki Univ Cent Hosp, Div Cardiol, Helsinki, Finland; [Dirksen, Maurits] Northwest Clin, Div Cardiol, Alkmaar, Netherlands; [Siviglia, Massimo] Osped Riuniti Reggio Calabria, Div Cardiol, Reggio Di Calabria, Italy; [Casella, Gianni] Osped Maggiore Bologna, Div Cardiol, Bologna, Italy; [Kala, Petr] Masaryk Univ, Univ Hosp Brno, Med Fac, Brno, Czech Republic; [Diez Gil, Jose Luis] H Univ &amp; Politecn La Fe, Valencia, Spain; [Banning, Adrian] John Radcliffe Hosp, Oxford, England; [Becerra, Victor] Hosp Clin Univ Virgen Victoria, Malaga, Spain; [De Simone, Ciro] Clin Villa Fiori, Div Cardiol, Acerra, Italy; [Santucci, Andrea] Osped Santa Maria Misericordia, Perugia, Italy; [Carrillo, Xavier] Hosp Germans Triasi Pujol, Badalona, Spain; [Scoccia, Alessandra] Osped St Anna, Div Cardiol, Ferrara, Italy; [Amoroso, Giovanni] Onze Lieve Vrouwe Gasthuis OLVG, Amsterdam, Netherlands; [Lux, Arpad] Mastricht Univ, Med Ctr, Maastricht, Netherlands; [Kovarnik, Tomas] Charles Univ Hosp, Prague, Czech Republic; [Davlouros, Periklis] Patras Univ Hosp, Invas Cardiol &amp; Congenital Heart Dis, Patras, Greece; [Mehilli, Julinda] Ludwig Maximilians Univ Munchen, Univ Hosp Munich, Munich, Germany; [Gabrielli, Gabriele] Azienda Osped Univ, Intervent Cardiol Unit, Osped Riuniti, Ancona, Italy; [Rios, Xacobe Flores] Complexo Hosp Univ La Coruna, La Coruna, Spain; [Bakraceski, Nikola] Ctr Cardiovasc Dis, Ohrid, North Macedonia; [Levesque, Sebastien] CHU Poitiers, Univ Hosp, Poitiers, France; [Cirrincione, Giuseppe] Osped Civ Arnas, Div Cardiol, Palermo, Italy; [Guiducci, Vincenzo] AUSL IRCCS, Reggio Emilia, Italy; [Kidawa, Michal] Med Univ Lodz, Cent Hosp, Lodz, Poland; [Spedicato, Leonardo] Osped Santa Maria Misericordia, Div Cardiol, Udine, Italy; [Marinucci, Lucia] Osped Riuniti Marche Nord, Div Cardiol, Azienda Osped, Pesaro, Italy; [Ludman, Peter] Univ Hosp Birmingham, Birmingham, W Midlands, England; [Zilio, Filippo] Osped Santa Chiara, Trento, Italy; [Galasso, Gennaro] Osped San Giovanni Dio Ruggi Aragona, Div Cardiol, Salerno, Italy; [Fabris, Enrico] Univ Ospedali Riuniti, Azienda Osped, Trieste, Italy; [Menichelli, Maurizio] Osped F Spaziani, Div Cardiol, Frosinone, Italy; [Garcia-Touchard, Arturo] Hosp Puerta Hierro, Div Cardiol, Majadahonda, Spain; [Manzo, Stephane] Paris 07 Univ, CHU Lariboisiere, AP HP, Div Cardiol,INSERM,UMRS 942, Paris, France; [Caiazzo, Gianluca] Osped G Moscati, Div Cardiol, Aversa, Italy; [Moreu, Jose] Complejo Hosp Toledo, Div Cardiol, Toledo, Spain; [Sanchis Fores, Juan] Hosp Clin Univ Valencia, Div Cardiol, Valencia, Spain; [Donazzan, Luca] Osped S Maurizio Bolzano, Div Cardiol, Bolzano, Italy; [Vignali, Luigi] Azienda Osped Sanitaria, Intervent Cardiol Unit, Parma, Italy; [Teles, Rui] Hosp Santa Cruz, Div Cardiol, CHLO Carnaxide, Lisbon, Portugal; [Benit, Edouard] Jessa Ziekenhuis, Div Cardiol, Hasselt, Belgium; [Agostoni, Pierfrancesco] Ziekenhuis Netwerk Antwerpen ZNA Middelheim, Div Cardiol, Antwerp, Belgium; [Bosa Ojeda, Francisco] Hosp Univ Canarias, Div Cardiol, Santa Cruz De Tenerife, Spain; [Lehtola, Heidi] Oulu Univ Hosp, Div Cardiol, Oulu, Finland; [Camacho-Freiere, Santiago] Juan Ramon Jimenez Hosp, Div Cardiol, Huelva, Spain; [Kraaijeveld, Adriaan] UMC Utrecht, Div Cardiol, Utrecht, Netherlands; [Antti, Ylitalo] Univ Hosp, Heart Ctr, Div Cardiol, Turku, Finland; [Boccalatte, Marco] Osped Santa Maria Grazie, Div Cardiol, Pozzuoli, Italy; [Deharo, Pierre] Aix Marseille Univ, CHU Timone, Div Cardiol, Marseille, France; [Lozano Martinez-Luengas, Inigo] Hosp Cabuenes, Div Cardiol, Gijon, Spain; [Scheller, Bruno] Univ Saarland, Div Cardiol Clin &amp; Expt Intervent Cardiol, Homburg, Germany; [Alexopoulos, Dimitrios] Attikon Univ Hosp, Div Cardiol, Athens, Greece; [Moreno, Raul] Hosp Paz, Div Cardiol, Madrid, Spain; [Kedhi, Elvin] St Jan Hosp, Div Cardiol, Brugge, Belgium; [Uccello, Giuseppe] Osped A Manzoni Lecco, Div Cardiol, Lecce, Italy; [Faurie, Benjamin] Grp Hosp Mutualiste Grenoble, Div Cardiol, Grenoble, France; [Gutierrez Barrios, Alejandro] Hosp Puerta Mar, Div Cardiol, Cadiz, Spain; [Cortese, Giuliana] Univ Padua, Dept Stat Sci, Padua, Italy; [Parodi, Guido] Azienda Osped Univ Sassari, Sassari, Italy; [Dudek, Dariusz] Jagiellonian Univ Med Coll, Inst Cardiol, Krakow, Poland</t>
  </si>
  <si>
    <t>De Luca, G (corresponding author), Eastern Piedmont Univ Novara, C So Mazzini 18, I-28100 Novara, Italy.</t>
  </si>
  <si>
    <t>Maron, DJ; Hochman, JS; Reynolds, HR; Bangalore, S; O'Brien, SM; Boden, WE; Chaitman, BR; Senior, R; Lopez-Sendon, J; Alexander, KP; Lopes, RD; Shaw, LJ; Berger, JS; Newman, JD; Sidhu, MS; Goodman, SG; Ruzyllo, W; Gosselin, G; Maggioni, AP; White, HD; Bhargava, B; Min, JK; Mancini, GBJ; Berman, DS; Picard, MH; Kwong, RY; Ali, ZA; Mark, DB; Spertus, JA; Krishnan, MN; Elghamaz, A; Moorthy, N; Hueb, WA; Demkow, M; Mavromatis, K; Bockeria, O; Peteiro, J; Miller, TD; Szwed, H; Doerr, R; Keltai, M; Selvanayagam, JB; Steg, PG; Held, C; Kohsaka, S; Mavromichalis, S; Kirby, R; Jeffries, NO; Harrell, FE; Rockhold, FW; Broderick, S; Ferguson, TB; Williams, DO; Harrington, RA; Stone, GW; Rosenberg, Y</t>
  </si>
  <si>
    <t>Initial Invasive or Conservative Strategy for Stable Coronary Disease</t>
  </si>
  <si>
    <t>[Maron, David J.; Harrington, Robert A.] Stanford Univ, Sch Med, Dept Med, 1265 Welch Rd,Med Sch Off Bldg x314, Stanford, CA 94305 USA; [Berman, Daniel S.] Cedars Sinai Med Ctr, Los Angeles, CA 90048 USA; [Hochman, Judith S.; Reynolds, Harmony R.; Bangalore, Sripal; Berger, Jeffrey S.; Newman, Jonathan D.; Mavromichalis, Stavroula] NYU, Grossman Sch Med, New York, NY USA; [Shaw, Leslee J.] Weill Cornell Med New York Presbyterian Hosp, New York, NY USA; [Min, James K.] Cleerly, New York, NY USA; [Ali, Ziad A.; Stone, Gregg W.] Cardiovasc Res Fdn, New York, NY USA; [Ali, Ziad A.] Columbia Univ, Irving Med Ctr, New York Presbyterian Hosp, New York, NY USA; [Stone, Gregg W.] Icahn Sch Med Mt Sinai, New York, NY 10029 USA; [Sidhu, Mandeep S.] Albany Med Coll, Albany, NY 12208 USA; [Sidhu, Mandeep S.] Albany Med Ctr, Albany, NY USA; [Ali, Ziad A.] St Francis Hosp, Roslyn, NY USA; [O'Brien, Sean M.; Alexander, Karen P.; Lopes, Renato D.; Mark, Daniel B.; Rockhold, Frank W.; Broderick, Samuel] Duke Clin Res Inst, Durham, NC USA; [Ferguson, T. Bruce, Jr.] East Carolina Univ, Brody Sch Med, Greenville, NC 27858 USA; [Boden, William E.] Vet Affairs VA New England Healthcare Syst, Boston, MA USA; [Boden, William E.] Boston Univ, Sch Med, Boston, MA 02118 USA; [Picard, Michael H.] Massachusetts Gen Hosp, Boston, MA 02114 USA; [Picard, Michael H.] Harvard Med Sch, Boston, MA 02115 USA; [Kwong, Raymond Y.; Williams, David O.] Brigham &amp; Womens Hosp, 75 Francis St, Boston, MA 02115 USA; [Chaitman, Bernard R.] St Louis Univ, Sch Med, St Louis, MO 63103 USA; [Spertus, John A.] St Lukes Mid Amer Heart Inst, Kansas City, MO USA; [Spertus, John A.] Univ Missouri, Sch Med, Kansas City, MO 64108 USA; [Senior, Roxy; Elghamaz, Ahmed] Northwick Pk Hosp &amp; Clin Res Ctr, London, England; [Senior, Roxy] Imperial Coll London, London, England; [Senior, Roxy] Royal Brompton Hosp, London, England; [Lopez-Sendon, Jose] Hosp Univ La Paz, Inst Invest La Paz, Ctr Invest Biomed Red Cardiovasc, Madrid, Spain; [Peteiro, Jesus] Complejo Hosp Univ A Coruna, Ctr Invest Biomed Red Cardiovasc, La Coruna, Spain; [Goodman, Shaun G.] Univ Toronto, Canadian Heart Res Ctr, Toronto, ON, Canada; [Goodman, Shaun G.] Univ Toronto, St Michaels Hosp, Toronto, ON, Canada; [Gosselin, Gilbert] Montreal Heart Inst, Res Ctr, Montreal, PQ, Canada; [Mancini, G. B. John] Univ British Columbia, Vancouver, BC, Canada; [Demkow, Marcin] Natl Inst Cardiol, Dept Coronary &amp; Struct Heart Dis, Warsaw, Poland; [Ruzyllo, Witold; Demkow, Marcin; Szwed, Hanna] Natl Inst Cardiol, Warsaw, Poland; [Maggioni, Aldo P.] Assoc Nazl Med Cardiol Osped, Florence, Italy; [White, Harvey D.] Auckland Hosp Green Lane Cardiovasc Serv, Auckland, New Zealand; [Bhargava, Balram] All India Inst Med Sci, New Delhi, India; [Krishnan, Mangalath N.] Govt Med Coll Kozhikode, Kozhikode, Kerala, India; [Moorthy, Nagaraja] Sri Jayadeva Inst Cardiovasc Sci &amp; Res, Bangalore, Karnataka, India; [Hueb, Whady A.] Univ Sao Paulo, Hosp Clin, Fac Med, Inst Coracao, Sao Paulo, Brazil; [Mavromatis, Kreton] Emory Univ, Sch Med, Atlanta VA Med Ctr, Decatur, GA 30033 USA; [Bockeria, Olga] Natl Res Ctr Cardiovasc Surg, Moscow, Russia; [Miller, Todd D.] Mayo Clin, Rochester, MN USA; [Doerr, Rolf] Praxisklin Herz &amp; Gefaesse, Dresden, Germany; [Keltai, Matyas] Semmelweis Univ, Budapest, Hungary; [Selvanayagam, Joseph B.] Flinders Univ S Australia, Flinders Med Ctr, Adelaide, SA, Australia; [Steg, P. Gabriel] Univ Paris, AP HP, Paris, France; [Steg, P. Gabriel] INSERM, U1148, Paris, France; [Held, Claes] Uppsala Univ, Uppsala Clin Res Ctr, Dept Med Sci, Cardiol, Uppsala, Sweden; [Kohsaka, Shun] Keio Univ, Sch Med, Shinjuku Ku, Tokyo, Japan; [Kirby, Ruth; Jeffries, Neal O.; Rosenberg, Yves] NIH, Bldg 10, Bethesda, MD 20892 USA; [Harrell, Frank E., Jr.] Vanderbilt Univ, Sch Med, Nashville, TN 37212 USA</t>
  </si>
  <si>
    <t>Maron, DJ (corresponding author), Stanford Univ, Sch Med, Dept Med, 1265 Welch Rd,Med Sch Off Bldg x314, Stanford, CA 94305 USA.; Hochman, JS (corresponding author), NYU, Grossman Sch Med, New York Univ Langone Hlth, 530 First Ave,Skirball 9R, New York, NY 10016 USA.</t>
  </si>
  <si>
    <t>APR 9</t>
  </si>
  <si>
    <t>Lopes, RD; Alexander, KP; Stevens, SR; Reynolds, HR; Stone, GW; Pina, IL; Rockhold, FW; Elghamaz, A; Lopez-Sendon, JL; Farsky, PS; Chernyavskiy, AM; Diaz, A; Phaneuf, D; De Belder, MA; Ma, YT; Guzman, LA; Khouri, M; Sionis, A; Hausenloy, DJ; Doerr, R; Selvanayagam, JB; Maggioni, AP; Hochman, JS; Maron, DJ</t>
  </si>
  <si>
    <t>Initial Invasive Versus Conservative Management of Stable Ischemic Heart Disease in Patients With a History of Heart Failure or Left Ventricular Dysfunction Insights From the ISCHEMIA Trial</t>
  </si>
  <si>
    <t>CIRCULATION</t>
  </si>
  <si>
    <t>[Lopes, Renato D.; Khouri, Michel] Duke Univ, Med Ctr, Durham, NC USA; [Alexander, Karen P.; Stevens, Susanna R.; Rockhold, Frank W.] Duke Clin Res Inst, 200 Morris St, Durham, NC 27701 USA; [Reynolds, Harmony R.; Hochman, Judith S.] NYU, Grossman Sch Med, New York, NY USA; [Stone, Gregg W.] Icahn Sch Med Mt Sinai, Cardiovasc Res Fdn, New York, NY 10029 USA; [Pina, Ileana L.] Wayne State Univ, Detroit, MI USA; [Pina, Ileana L.] Cent Michigan Univ, Detroit, MI USA; [Elghamaz, Ahmed] Northwick Pk Hosp &amp; Clin Res Ctr, Royal Brompton Hosp, London, England; [Lopez-Sendon, Jose Luis] Hosp Univ La Paz, CIBER CV, IdiPaz, Madrid, Spain; [Farsky, Pedro S.] Inst Dante Pazzanese Cardiol, Sao Paulo, Brazil; [Chernyavskiy, Alexander M.] Minist Hlth Russian Federat, E Meshalkin Natl Med Res Ctr, Moscow, Russia; [Diaz, Ariel] Univ Montreal, CIUSSS MCQ, Campus Mauricie, Trois Rivieres, PQ, Canada; [Phaneuf, Denis] Hop Pierre Le Gardeur, Quebec City, PQ, Canada; [De Belder, Mark A.] Barts Hlth NHS Trust, London, England; [Ma, Yi-tong] Xinjiang Med Univ, Affiliated Hosp 1, Urumqi, Peoples R China; [Guzman, Luis A.] DAMIC Med Inst, Cordoba, Argentina; [Sionis, Alessandro] Univ Autonoma Barcelona, Cardiol Dept, Intens Cardiac Care Unit, Hosp Santa Creu &amp; St Pau,IIB St Pau,CIBER CV, Barcelona, Spain; [Hausenloy, Derek J.] UCL, Hatter Cardiovasc Inst, Inst Cardiovasc Sci, London, England; [Hausenloy, Derek J.] Duke Natl Univ Singapore, Cardiovasc &amp; Metab Disorders Program, Med Sch, Singapore, Singapore; [Hausenloy, Derek J.] Natl Heart Res Inst Singapore, Natl Heart Ctr, Singapore, Singapore; [Hausenloy, Derek J.] Natl Univ Singapore, Yong Loo Lin Sch Med, Singapore, Singapore; [Hausenloy, Derek J.] Asia Univ, Coll Med &amp; Hlth Sci, Cardiovasc Res Ctr, Taichung, Taiwan; [Doerr, Rolf] Praxisklin Herz &amp; Gefaesse, Dresden, Germany; [Selvanayagam, Joseph B.] Flinders Med Ctr, Adelaide, SA, Australia; [Maggioni, Aldo Pietro] ANMCO Res Ctr, Florence, Italy; [Maron, David J.] Stanford Univ, Dept Med, Sch Med, Stanford, CA 94305 USA</t>
  </si>
  <si>
    <t>Lopes, RD (corresponding author), Duke Clin Res Inst, 200 Morris St, Durham, NC 27701 USA.</t>
  </si>
  <si>
    <t>0009-7322</t>
  </si>
  <si>
    <t>Lucas, MF; Ruiz-Roso, G; Merino, JL; Sanchez, R; Bouarich, H; Herrero, JA; Muriel, A; Zamora, J; Collado, A</t>
  </si>
  <si>
    <t>Initiating renal replacement therapy through incremental haemodialysis: Protocol for a randomized multicentre clinical trial</t>
  </si>
  <si>
    <t>TRIALS</t>
  </si>
  <si>
    <t>[Fernandez Lucas, M.; Ruiz-Roso, G.; Collado, A.] Hosp Univ Ramon &amp; Cajal, IRYCIS, Serv Nefrol, Madrid, Spain; [Fernandez Lucas, M.] Univ Alcala De Henares, Dept Med, Madrid, Spain; [Merino, J. L.] Hosp Univ Henares, Madrid, Spain; [Sanchez, R.] Hosp Univ La Paz, Madrid, Spain; [Bouarich, H.] Hosp Univ Principe Asturias, Madrid, Spain; [Herrero, J. A.] Hosp Univ Clin San Carlos, Madrid, Spain; [Muriel, A.; Zamora, J.] HU Ramon &amp; Cajal, IRYCIS, Unidad Bioestadist, Madrid, Spain</t>
  </si>
  <si>
    <t>Lucas, MF (corresponding author), Hosp Univ Ramon &amp; Cajal, IRYCIS, Serv Nefrol, Madrid, Spain.; Lucas, MF (corresponding author), Univ Alcala De Henares, Dept Med, Madrid, Spain.</t>
  </si>
  <si>
    <t>1745-6215</t>
  </si>
  <si>
    <t>Rey, JR; Caro-Codon, J; Sotelo, LR; Lopez-de-Sa, E; Rosillo, SO; Fernandez, OG; de Bobadilla, JF; Iniesta, AM; Conde, LP; Miranda, IA; Armada, E; Cantador, JR; Lopez-Sendon, JL</t>
  </si>
  <si>
    <t>Long term clinical outcomes in survivors after out-of-hospital cardiac arrest</t>
  </si>
  <si>
    <t>EUROPEAN JOURNAL OF INTERNAL MEDICINE</t>
  </si>
  <si>
    <t>[Rey, Juan R.; Caro-Codon, Juan; Rodriguez Sotelo, Laura; Lopez-de-Sa, Esteban; Rosillo, Sandra O.; Gonzalez Fernandez, Oscar; Fernandez de Bobadilla, Jaime; Iniesta, Angel M.; Pena Conde, Laura; Antorrena Miranda, Isabel; Armada, Eduardo; Ruiz Cantador, Jose; Luis Lopez-Sendon, Jose] Hosp Univ La Paz, Cardiol Dept, C Paseo Castellana 261, Madrid 28046, Spain</t>
  </si>
  <si>
    <t>Rey, JR (corresponding author), Hosp Univ La Paz, Cardiol Dept, C Paseo Castellana 261, Madrid 28046, Spain.</t>
  </si>
  <si>
    <t>0953-6205</t>
  </si>
  <si>
    <t>Pascual-Tejerina, V; Sanchez-Recalde, A; Cantador, JR; Gonzalez, AE; Gutierrez-Larraya, F; Oliver, JM</t>
  </si>
  <si>
    <t>Long-term follow-up of patients with repaired coarctation of the aorta who develop hemoptysis</t>
  </si>
  <si>
    <t>[Pascual-Tejerina, Virginia; Ruiz Cantador, Jose; Elvira Gonzalez, Ana] Hosp Univ La Paz, Unidad Cardiopatias Congenitas Adulto, Madrid, Spain; [Sanchez-Recalde, Angel] Hosp Univ Ramon y Cajal, Unidad Cardiol Intervencionista, Madrid, Spain; [Gutierrez-Larraya, Federico] Hosp Univ La Paz, Serv Cardiol Pediat, Madrid, Spain; [Oliver, Jose M.] Hosp Univ Gregorio Maranon, Serv Cardiol, Madrid, Spain</t>
  </si>
  <si>
    <t>Sanchez-Recalde, A (corresponding author), Hosp Univ Ramon y Cajal, Unidad Cardiol Intervencionista, Madrid, Spain.</t>
  </si>
  <si>
    <t>MAR</t>
  </si>
  <si>
    <t>Lopez-Minguez, JR; Nogales-Asensio, JM; De Oliveira, EI; Santos, L; Ruiz-Salmeron, R; Arzamendi-Aizpurua, D; Costa, M; Gutierrez-Garcia, H; Fernandez-Diaz, JA; Freixa, X; Cruz-Gonzalez, I; Moreno, R; Iniguez-Romo, A; Alfonso-Manterola, F</t>
  </si>
  <si>
    <t>Major Bleeding Predictors in Patients with Left Atrial Appendage Closure: The Iberian Registry II</t>
  </si>
  <si>
    <t>JOURNAL OF CLINICAL MEDICINE</t>
  </si>
  <si>
    <t>[Ramon Lopez-Minguez, Jose; Manuel Nogales-Asensio, Juan] Hosp Univ Badajoz, Cardiol Dept, Intervent Cardiol Sect, Badajoz 06080, Spain; [De Oliveira, Eduardo Infante] Hosp Santa Maria, Cardiol Dept, Intervent Cardiol Sect, P-1649028 Lisbon, Portugal; [Santos, Lino] Ctr Hosp Vila Nova de Gaia, Cardiol Dept, Intervent Cardiol Sect, P-4430999 Vila Nova Gaia Oporto, Portugal; [Ruiz-Salmeron, Rafael] Hosp Virgen de la Macarena, Cardiol Dept, Intervent Cardiol Sect, Seville 41009, Spain; [Arzamendi-Aizpurua, Dabit] Hosp Santa Creu &amp; Sant Pau, Cardiol Dept, Intervent Cardiol Sect, Barcelona 08041, Spain; [Costa, Marco] Ctr Hosp &amp; Univ Coimbra, Cardiol Dept, Intervent Cardiol Sect, P-3004561 Coimbra, Portugal; [Gutierrez-Garcia, Hipolito] Hosp Clin Valladolid, Cardiol Dept, Intervent Cardiol Sect, Valladolid 47003, Spain; [Antonio Fernandez-Diaz, Jose] Hosp Puerta de Hierro, Cardiol Dept, Intervent Cardiol Sect, Madrid 28222, Spain; [Freixa, Xavier] Hosp Clin Barcelona, Cardiol Dept, Intervent Cardiol Sect, Barcelona 08036, Spain; [Cruz-Gonzalez, Ignacio] Hosp Univ Salamanca, Cardiol Dept, Intervent Cardiol Sect, Salamanca 37007, Spain; [Moreno, Raul] Hosp La Paz, Cardiol Dept, Intervent Cardiol Sect, Madrid 28046, Spain; [Iniguez-Romo, Andres] Hosp Alvaro Cunqueiro, Cardiol Dept, Intervent Cardiol Sect, Vigo 36213, Spain; [Alfonso-Manterola, Fernando] Univ Autonoma Madrid, Cardiol Dept, Intervent Cardiol Sect, Hosp La Princesa,IIS IP,CIBER CV, Madrid 28006, Spain</t>
  </si>
  <si>
    <t>Lopez-Minguez, JR (corresponding author), Hosp Univ Badajoz, Cardiol Dept, Intervent Cardiol Sect, Badajoz 06080, Spain.</t>
  </si>
  <si>
    <t>2077-0383</t>
  </si>
  <si>
    <t>Martinez-Losas, P; de Sa, EL; Armada, E; Rosillo, S; Monedero, MC; Rey, JR; Caro-Codon, J; Soto, AB; Sendon, JPLL</t>
  </si>
  <si>
    <t>Neuron-specific enolase kinetics: an additional tool for neurological prognostication after cardiac arrest</t>
  </si>
  <si>
    <t>[Martinez-Losas, Pedro; Lopez de Sa, Esteban; Armada, Eduardo; Rosillo, Sandra; Carmen Monedero, Maria; Ramon Rey, Juan; Caro-Codon, Juan; Lopez Sendon, Jose Luis] Hosp Univ La Paz, IdiPaz, CIBERCV, Serv Cardiol, Madrid, Spain; [Buno Soto, Antonio] Hosp Univ La Paz, IdiPaz, Serv Anal Clin, Madrid, Spain</t>
  </si>
  <si>
    <t>Martinez-Losas, P (corresponding author), Hosp Univ La Paz, Serv Cardiol, Paseo Castellana 261, Madrid 28046, Spain.</t>
  </si>
  <si>
    <t>Sheth, T; Pinilla-Echeverri, N; Moreno, R; Wang, J; Wood, DA; Storey, RF; Mehran, R; Bainey, KR; Bossard, M; Bangalore, S; Schwalm, JD; Velianou, JL; Valettas, N; Sibbald, M; Rodes-Cabau, J; Ducas, J; Cohen, EA; Bagai, A; Rinfret, S; Newby, DE; Feldman, L; Laster, SB; Lang, IM; Mills, JD; Cairns, JA; Mehta, SR</t>
  </si>
  <si>
    <t>Nonculprit Lesion Severity and Outcome of Revascularization in Patients With STEMI and Multivessel Coronary Disease</t>
  </si>
  <si>
    <t>[Sheth, Tej; Pinilla-Echeverri, Natalia; Wang, Jia; Schwalm, Jon-David; Mehta, Shamir R.] Populat Hlth Res Inst, Hamilton, ON, Canada; [Sheth, Tej; Pinilla-Echeverri, Natalia; Wang, Jia; Schwalm, Jon-David; Velianou, James L.; Valettas, Nicholas; Sibbald, Matthew; Mehta, Shamir R.] McMaster Univ, Hamilton Hlth Sci, Hamilton, ON, Canada; [Moreno, Raul] Univ Hosp La Paz, Madrid, Spain; [Wood, David A.; Cairns, John A.] Univ British Columbia, Vancouver, BC, Canada; [Storey, Robert F.] Univ Sheffield, Dept Infect Immun &amp; Cardiovasc Dis, Sheffield, S Yorkshire, England; [Mehran, Roxana] Icahn Sch Med Mt Sinai, Zena A Wiener Cardiovasc Inst, New York, NY 10029 USA; [Bainey, Kevin R.] Univ Alberta, Mazankowski Alberta Heart Inst, Edmonton, AB, Canada; [Bossard, Matthias] Luzerner Kantonsspital, Div Cardiol, Ctr Heart, Luzern, Switzerland; [Bangalore, Sripal] NYU, Sch Med, New York, NY USA; [Rodes-Cabau, Josep] Laval Univ, Quebec Heart Lung Inst, Quebec City, PQ, Canada; [Ducas, John] Univ Manitoba, Winnipeg, MB, Canada; [Cohen, Eric A.] Univ Toronto, Sunnybrook Hlth Sci Ctr, Toronto, ON, Canada; [Bagai, Akshay] Univ Toronto, St Michaels Hosp, Terrence Donnelly Heart Ctr, Toronto, ON, Canada; [Rinfret, Stephane] McGill Univ, Ctr Hlth, Montreal, PQ, Canada; [Newby, David E.] Univ Edinburgh, Edinburgh, Midlothian, Scotland; [Feldman, Laurent] Hop Bichat Claude Bernard, AP HP, Paris, France; [Laster, Steven B.; Lang, Irene M.] Univ Missouri, Sch Med, St Lukes Midamer Heart Inst, Kansas City, MO 64108 USA; [Mills, Joseph D.] Med Univ Vienna, Vienna Gen Hosp, Vienna, Austria; [Mills, Joseph D.] Liverpool Heart &amp; Chest Hosp, Liverpool, Merseyside, England</t>
  </si>
  <si>
    <t>Sheth, T; Mehta, SR (corresponding author), Populat Hlth Res Inst, Hamilton Hlth Sci, Gen Div, 237 Barton St East, Hamilton, ON L8L 2X2, Canada.</t>
  </si>
  <si>
    <t>Hernandez, JMD; Camarero, TG; Alonso, JAB; Gomez-Hospital, JA; Fernandez, GV; Hwang, DHL; Laso, FS; Recalde, AS; de Prado, AP; Martinez-Luengas, IL; Hernandez, FH; Lizarbe, SG; Alonso, LG; Zueco, J; Alfonso, F</t>
  </si>
  <si>
    <t>Outcomes of predefined optimisation criteria for intravascular ultrasound guidance of left main stening</t>
  </si>
  <si>
    <t>[de la Torre Hernandez, Jose M.; Garcia Camarero, Tamara; Veiga Fernandez, Gabriela; Lee Hwang, Dae-Hyun; Sainz Laso, Fermin; Gonzalez Lizarbe, Sofia; Gutierrez Alonso, Lola; Zueco, Javier] Hosp Univ Marques de Valdecilla, IDIVAL, Santander, Spain; [Baz Alonso, Jose Antonio] Complexo Hosp Univ Vigo Xeral Cies, Vigo, Spain; [Antoni Gomez-Hospital, Joan] Hosp Univ Bellvitge, Barcelona, Spain; [Sanchez Recalde, Angel] Hosp Univ La Paz, Madrid, Spain; [Perez de Prado, Armando] Complejo Asistencial Univ Leon, Leon, Spain; [Lozano Martinez-Luengas, Inigo] Hosp Univ Cabuenes, Gijon, Spain; [Hernandez Hernandez, Felipe] Clin Univ Navarra Madrid, Madrid, Spain; [Alfonso, Fernando] Hosp Univ Princes, IIS IP, Madrid, Spain</t>
  </si>
  <si>
    <t>Hernandez, JMD (corresponding author), Hosp Univ Marques de Valdecilla, Unidad Hemodinam &amp; Cardiol Intervencionista, 1 Planta, Santander 39008, Spain.</t>
  </si>
  <si>
    <t>Kontny, F; Andersen, T; Ueland, T; akerblom, A; Lakic, TG; Michelsen, AE; Aukrust, P; Bertilsson, M; Becker, RC; Himmelmann, A; James, SK; Siegbahn, A; Storey, RF; Wallentin, L</t>
  </si>
  <si>
    <t>Pentraxin-3 vs C-reactive protein and other prognostic biomarkers in acute coronary syndrome: A substudy of the Platelet Inhibition and Patients Outcomes (PLATO) trial</t>
  </si>
  <si>
    <t>EUROPEAN HEART JOURNAL-ACUTE CARDIOVASCULAR CARE</t>
  </si>
  <si>
    <t>[Kontny, Frederic] Stavanger Univ Hosp, Dept Cardiol, Gerd Ragna Bloch Thorsens Gate 8, NO-4011 Stavanger, Norway; [Kontny, Frederic] Drammen Heart Ctr, Oslo, Norway; [Andersen, Thomas] Stavanger Univ Hosp, Dept Anaesthesiol, Stavanger, Norway; [Ueland, Thor; Michelsen, Annika E.; Aukrust, Pal] Natl Hosp Norway, Oslo Univ Hosp, Internal Med Res Inst, Oslo, Norway; [Ueland, Thor; Aukrust, Pal] Univ Oslo, KG Jebsen Inflammatory Res Ctr, Oslo, Norway; [Ueland, Thor; Michelsen, Annika E.; Aukrust, Pal] Univ Tromso, KG Jebsen Thrombosis Res &amp; Expertise Ctr TREC, Tromso, Norway; [akerblom, Axel; James, Stefan K.; Siegbahn, Agneta; Wallentin, Lars] Uppsala Univ, Dept Med Sci, Cardiol, Uppsala, Sweden; [akerblom, Axel; Lakic, Tatevik G.; Bertilsson, Maria; James, Stefan K.; Wallentin, Lars] Uppsala Univ, Uppsala Clin Res Ctr, Uppsala, Sweden; [Aukrust, Pal] Natl Hosp Norway, Oslo Univ Hosp, Sect Clin Immunol &amp; Infect Dis, Oslo, Norway; [Becker, Richard C.] Acad Hlth Ctr, Div Cardiovasc Hlth &amp; Dis, Cincinnati, OH USA; [Himmelmann, Anders] AstraZeneca Res &amp; Dev, Molndal, Sweden; [Siegbahn, Agneta] Uppsala Univ, Dept Med Sci, Clin Chem, Uppsala, Sweden; [Storey, Robert F.] Univ Sheffield, Dept Infect Immun &amp; Cardiovasc Dis, Sheffield, S Yorkshire, England</t>
  </si>
  <si>
    <t>Kontny, F (corresponding author), Stavanger Univ Hosp, Dept Cardiol, Gerd Ragna Bloch Thorsens Gate 8, NO-4011 Stavanger, Norway.</t>
  </si>
  <si>
    <t>2048-8726</t>
  </si>
  <si>
    <t>Biscaglia, S; Guiducci, V; Santarelli, A; Santos, IA; Fernandez-Aviles, F; Lanzilotti, V; Varbella, F; Fileti, L; Moreno, R; Giannini, F; Colaiori, I; Menozzi, M; Redondo, A; Ruozzi, M; Ibanes, EG; Gil, JLD; Maietti, E; Zoccai, GB; Escaned, J; Tebaldi, M; Barbato, E; Dudek, D; Colombo, A; Campo, G</t>
  </si>
  <si>
    <t>Physiology-guided revascularization versus optimal medical therapy of nonculprit lesions in elderly patients with myocardial infarction: Rationale and design of the FIRE trial</t>
  </si>
  <si>
    <t>AMERICAN HEART JOURNAL</t>
  </si>
  <si>
    <t>[Biscaglia, Simone; Tebaldi, Matteo; Campo, Gianluca] Azienda Osped Univ Ferrara, Cardiovasc Inst, Via Aldo Moro 8, Ferrara, Italy; [Guiducci, Vincenzo; Colaiori, Iginio] Santa Maria Nuova Hosp, Cardiol Unit, Azienda USL IRCCS Reggio Emilia, Viale Risorgimento 80, Reggio Emilia, Italy; [Santarelli, Andrea; Menozzi, Mila] Infermi Hosp, Cardiovasc Dept, Viale Luigi Settembrini 2, Rimini, Italy; [Santos, Ignacio Amat; Redondo, Alfredo] Hosp Clin Univ, Cardiol Dept, CIBERCV, Valladolid, Spain; [Fernandez-Aviles, Francisco; Gutierrez Ibanes, Enrique] Hosp Gen Univ Gregorio Maranon, Serv Cardiol, CIBERCV, Calle Dr Esquerdo 46, Madrid, Spain; [Fernandez-Aviles, Francisco; Gutierrez Ibanes, Enrique] Univ Carlos III, Calle Madrid 126, Madrid, Spain; [Lanzilotti, Valerio] Osped Maggiore Bologna, UOC Cardiol, Largo Nigrisoli 2, Bologna, Italy; [Varbella, Ferdinando] Infermi Hosp, Dept Cardiol, Rivoli, Italy; [Varbella, Ferdinando] San Luigi Gonzaga Hosp, Dept Cardiol, Turin, Italy; [Fileti, Luca] S Maria Croci Hosp, Cardiol Dept, Viale Randi 5, Ravenna, Italy; [Moreno, Raul] Univ Hosp La Paz, Inst Invest Hosp La Paz IDIPAZ, Madrid, Spain; [Moreno, Raul] Ctr Invest Biomed Red Enfermedades Cardiovasc CIB, Madrid, Spain; [Giannini, Francesco; Dudek, Dariusz; Colombo, Antonio; Campo, Gianluca] Maria Cecilia Hosp, GVM Care &amp; Res, Via Corriera 1, Cotignola, Italy; [Ruozzi, Marco] Osped Civile Baggiovara, Cardiol Unit, Modena, Italy; [Diez Gil, Jose Luis] Hosp Univ &amp; Politecn La Fe, Serv Cardiol, Valencia, Spain; [Maietti, Elisa] Univ Ferrara, Dept Med Sci, Ferrara, Italy; [Zoccai, Giuseppe Biondi] Sapienza Univ Rome, Dept Med Surg Sci &amp; Biotechnol, Latina, Italy; [Zoccai, Giuseppe Biondi] Mediterranea Cardioctr, Naples, Italy; [Escaned, Javier] Univ Complutense Madrid, Hosp Clin San Carlos IDISCC, Calle Prof Martin Lagos S-N, Madrid, Spain; [Barbato, Emanuele] Univ Naples Federico II, Dept Adv Biomed Sci, Div Cardiol, Via Pansini, Naples, Italy; [Dudek, Dariusz] Jogiellonian Univ, Inst Cardiol, Med Coll, Ul Sw Anny 12, Krakow, Poland</t>
  </si>
  <si>
    <t>Biscaglia, S (corresponding author), Azienda Osped Univ S Anna, Cardiovasc Inst, Via Aldo Moro 8, I-44124 Cona, Fe, Italy.</t>
  </si>
  <si>
    <t>0002-8703</t>
  </si>
  <si>
    <t>Windecker, S; Latib, A; Kedhi, E; Kirtane, AJ; Kandzari, DE; Mehran, R; Price, MJ; Abizaid, A; Simon, DI; Worthley, SG; Zaman, A; Hudec, M; Poliacikova, P; Ghapar, AKA; Selvara, K; Petrov, I; Mylotte, D; Pinar, E; Moreno, R; Fabbiocchi, F; Pasupati, S; Kim, HS; Aminian, A; Tie, C; Wlodarczak, A; Hur, SH; Marx, SO; Jankovic, I; Brar, S; Bousquette, L; Liu, M; Stone, GW</t>
  </si>
  <si>
    <t>Polymer-based or Polymer-free Stents in Patients at High Bleeding Risk</t>
  </si>
  <si>
    <t>[Windecker, S.] Univ Bern, Univ Hosp Bern, Inselspital, Bern, Switzerland; [Latib, A.] Montefiore Med Ctr, New York, NY USA; [Kirtane, A. J.; Marx, S. O.] Columbia Univ, Irving Med Ctr, New York Presbyterian Hosp, New York, NY USA; [Kirtane, A. J.; Marx, S. O.; Jankovic, I.; Stone, G. W.] Cardiovasc Res Fdn, New York, NY USA; [Mehran, R.] Mt Sinai Med Ctr, New York, NY USA; [Stone, G. W.] Icahn Sch Med Mt Sinai, Zena &amp; Michael A Wiener Cardiovasc Inst, New York, NY 10029 USA; [Kedhi, E.] Isala Zwolle, Zwolle, Netherlands; [Kedhi, E.] Med Univ Silesia, Katowice, Poland; [Wlodarczak, A.] Poland Miedziowe Ctr Zdrowia, Lubin, Poland; [Kandzari, D. E.] Piedmont Heart Inst, Atlanta, GA USA; [Price, M. J.] Scripps Clin, Div Cardiovasc Dis, La Jolla, CA 92037 USA; [Brar, S.; Bousquette, L.; Liu, M.] Medtronic, Santa Rosa, CA USA; [Abizaid, A.] Inst Dante Pazzanese Cardiol, Sao Paulo, Brazil; [Simon, D. I.] Univ Hosp Cleveland, Med Ctr, Cleveland, OH 44106 USA; [Worthley, S. G.] GenesisCare Cardiol, Alexandria, NSW, Australia; [Tie, C.] Sr Andrews Hosp, Adelaide, SA, Australia; [Zaman, A.] Freeman Rd Hosp, Newcastle Upon Tyne, Tyne &amp; Wear, England; [Zaman, A.] Newcastle Univ, Newcastle Upon Tyne, Tyne &amp; Wear, England; [Hudec, M.; Poliacikova, P.] Stredoslovensky Ustav Srdcovych Cievnych Chorob, Banska Bystrica, Slovakia; [Ghapar, A. K. Abdul; Selvara, K.] Hosp Serdang, Kajang, Malaysia; [Petrov, I.] Acihadem City Clin, Sofia, Bulgaria; [Mylotte, D.] Univ Hosp Galway, Galway Univ Hosp, Galway, Ireland; [Pinar, E.] Hosp Clin Univ Virgen de la Arrixaca, El Palmar, Spain; [Moreno, R.] Hosp Univ La Paz, Madrid, Spain; [Moreno, R.] Hosp La Paz, Inst Hlth Res, Madrid, Spain; [Fabbiocchi, F.] Ctr Cardiol Monzino IRCCS, Milan, Italy; [Pasupati, S.] Waikato Hosp, Hamilton, New Zealand; [Kim, H. -S.] Seoul Natl Univ Hosp, Seoul, South Korea; [Hur, S. -H.] Keimyung Univ, Dongsan Med Ctr, Daegu, South Korea; [Aminian, A.] Ctr Hosp Univ Charleroi, Charleroi, Belgium</t>
  </si>
  <si>
    <t>Windecker, S (corresponding author), Univ Bern, Bern Univ Hosp, Inselspital, Dept Cardiol, Freiburgstr, CH-3010 Bern, Switzerland.</t>
  </si>
  <si>
    <t>e13221</t>
  </si>
  <si>
    <t>Arroyo-Ucar, E; Gomez, RM; Vazquianez, MR; Saura, FT</t>
  </si>
  <si>
    <t>Quo vadis, coronary lithoplasty</t>
  </si>
  <si>
    <t>[Arroyo-Ucar, Eduardo; Romero Vazquianez, Manuela; Torres Saura, Francisco] Hosp Univ Vinalopo, Unidad Cardiol Intervencionista, Alicante, Spain; [Arroyo-Ucar, Eduardo; Romero Vazquianez, Manuela; Torres Saura, Francisco] Hosp Univ Torrevieja, Unidad Cardiol Intervencionista, Alicante, Spain; [Moreno Gomez, Raul] Hosp Univ La Paz, Unidad Cardiol Intervencionista, Madrid, Spain</t>
  </si>
  <si>
    <t>Arroyo-Ucar, E (corresponding author), Hosp Univ Vinalopo, Unidad Cardiol Intervencionista, Alicante, Spain.; Arroyo-Ucar, E (corresponding author), Hosp Univ Torrevieja, Unidad Cardiol Intervencionista, Alicante, Spain.</t>
  </si>
  <si>
    <t>Escobar, C; Anguita, M; Arrarte, V; Barrios, V; Cequier, A; Cosin-Sales, J; Egocheaga, I; de Sa, EL; Masana, L; Pallares, V; de Isla, LP; Pinto, X; Juanatey, JRG; Zamorano, JL</t>
  </si>
  <si>
    <t>Recommendations to improve lipid control. Consensus document of the Spanish Society of Cardiology</t>
  </si>
  <si>
    <t>[Escobar, Carlos; Lopez de Sa, Esteban] Hosp Univ La Paz, Serv Cardiol, P Castellana 261, Madrid 28046, Spain; [Anguita, Manuel] Hosp Reina Sofia, Serv Cardiol, Cordoba, Spain; [Arrarte, Vicente] Hosp Gen Univ, Serv Cardiol, Alicante, Spain; [Barrios, Vivencio; Luis Zamorano, Jose] Hosp Univ Ramon y Cajal, Serv Cardiol, Madrid, Spain; [Cequier, Angel] Hosp Univ Bellvitge, Serv Cardiol, Barcelona, Spain; [Cosin-Sales, Juan] Hosp Arnau Vilanova, Serv Cardiol, Valencia, Spain; [Egocheaga, Isabel] Ctr Salud Isla Oza, Madrid, Spain; [Masana, Luis] Hosp Univ St Joan, Unitat Med Vasc &amp; Metab, Tarragona, Spain; [Pallares, Vicente] Union Mutuas, Unidad Vigilancia Salud, Castellon de La Plana, Spain; [Perez de Isla, Leopoldo] Hosp Univ Clin, Serv Cardiol, Madrid, Spain; [Pinto, Xavier] Hosp Univ Bellvitge, Serv Med Interna, Unidad Riesgo Vasc, Barcelona, Spain; [Gonzalez Juanatey, Jose Ramon] Univ Santiago de Compostela, Serv Cardiol, Hosp Clin, Santiago De Compostela, A Coruna, Spain</t>
  </si>
  <si>
    <t>Escobar, C (corresponding author), Hosp Univ La Paz, Serv Cardiol, P Castellana 261, Madrid 28046, Spain.</t>
  </si>
  <si>
    <t>Barrios, V; Escobar, C</t>
  </si>
  <si>
    <t>Reply to 'On the quality of life questionnaires in atrial fibrillation'</t>
  </si>
  <si>
    <t>REVISTA CLINICA ESPANOLA</t>
  </si>
  <si>
    <t>[Barrios, V.] Univ Alcala De Henares, Serv Cardiol, Hosp Univ Ramon &amp; Cajal, Madrid, Spain; [Escobar, C.] Hosp Univ La Paz, Serv Cardiol, Madrid, Spain</t>
  </si>
  <si>
    <t>Barrios, V (corresponding author), Univ Alcala De Henares, Serv Cardiol, Hosp Univ Ramon &amp; Cajal, Madrid, Spain.</t>
  </si>
  <si>
    <t>0014-2565</t>
  </si>
  <si>
    <t>Solano-Lopez, J; Zamorano, JL; Sanz, AP; Amat-Santos, I; Sarnago, F; Ibanes, EG; Sanchis, J; Blas, JRR; Gomez-Hospital, JA; Martinez, SS; Maneiro-Melon, NM; Gaitan, RM; D'Gregorio, JG; Salido, L; Mestre, JL; Sanmartin, M; Sanchez-Recalde, A</t>
  </si>
  <si>
    <t>Risk factors for in-hospital mortality in patients with acute myocardial infarction during the COVID-19 outbreak</t>
  </si>
  <si>
    <t>[Solano-Lopez, Jorge; Luis Zamorano, Jose; Pardo Sanz, Ana; Salido, Luisa; Mestre, Jose L.; Sanmartin, Marcelo; Sanchez-Recalde, Angel] Hosp Univ Ramon y Cajal, Dept Cardiol, Ctra Colmenar Viejo Km 9,100, Madrid 28034, Spain; [Luis Zamorano, Jose; Amat-Santos, Ignacio; Sarnago, Fernando; Gutierrez Ibanes, Enrique; Sanchis, Juan; Rey Blas, Juan Ramon; Antoni Gomez-Hospital, Joan; Salido, Luisa; Sanmartin, Marcelo; Sanchez-Recalde, Angel] Ctr Invest Biomed Red Enfermedades Cardiovasc CIB, Madrid, Spain; [Amat-Santos, Ignacio; Santos Martinez, Sandra] Hosp Clin Univ Valladolid, Inst Ciencias Corazon ICICOR, Dept Cardiol, Valladolid, Spain; [Sarnago, Fernando; Manuel Maneiro-Melon, Nicolas] Hosp Univ 12 Octubre, Dept Cardiol, Madrid, Spain; [Gutierrez Ibanes, Enrique; Mateos Gaitan, Roberto] Hosp Gen Univ Gregorio Maranon, Inst Invest Sanitaria Gregorio Maranon, Dept Cardiol, Madrid, Spain; [Sanchis, Juan; Gonzalez D'Gregorio, Jessika] Hosp Clin &amp; Univ Valencia, Dept Cardiol Intervencionista, Inst Invest Sanitaria INCLIVA, Valencia, Spain; [Rey Blas, Juan Ramon] Hosp Univ La Paz, Dept Cardiol, Madrid, Spain; [Antoni Gomez-Hospital, Joan] Hosp Univ Bellvitge, Dept Cardiol, Barcelona, Spain</t>
  </si>
  <si>
    <t>Sanchez-Recalde, A (corresponding author), Hosp Univ Ramon y Cajal, Dept Cardiol, Ctra Colmenar Viejo Km 9,100, Madrid 28034, Spain.</t>
  </si>
  <si>
    <t>Quevedo, PJ; Pan, M; Moreno, R; de Prado, AP</t>
  </si>
  <si>
    <t>Scientific evidence versus expert opinion. Should we modify clinical practice guidelines?</t>
  </si>
  <si>
    <t>[Jimenez Quevedo, Pilar] Hosp Clin San Carlos, Inst Invest Sanitaria San Carlos IdISSC, Serv Cardiol, Madrid, Spain; [Pan, Manuel] Univ Cordoba, Hosp Univ Reina Sofia, Serv Cardiol, Inst Maimonides Invest Biomed Cordoba IMIBIC, Cordoba, Spain; [Moreno, Raul] Hosp Univ La Paz, Serv Cardiol, Madrid, Spain; [Perez de Prado, Armando] Hosp Univ Leon, Serv Cardiol, Leon, Spain</t>
  </si>
  <si>
    <t>Quevedo, PJ (corresponding author), Hosp Clin San Carlos, Inst Invest Sanitaria San Carlos IdISSC, Serv Cardiol, Madrid, Spain.</t>
  </si>
  <si>
    <t>Ojeda, S; Romaguera, R; Cruz-Gonzalez, I; Moreno, R</t>
  </si>
  <si>
    <t>Spanish Cardiac Catheterization and Coronary Intervention Registry. 29th Official Report of the Interventional Cardiology Association of the Spanish Society of Cardiology (1990-2019)</t>
  </si>
  <si>
    <t>[Ojeda, Soledad] Univ Cordoba, Hosp Univ Reina Sofia, Inst Maimonides Invest Biomed IMIBIC, Serv Cardiol, Cordoba, Spain; [Romaguera, Rafael] Univ Barcelona, Hosp Bellvitge, Serv Cardiol, IDIBELL,Hosp Llobregat, Barcelona, Spain; [Cruz-Gonzalez, Ignacio] Hosp Clin Salamanca, Dept Cardiol, Salamanca, Spain; [Moreno, Raul] Hosp La Paz, Serv Cardiol, IDIPAZ, Madrid, Spain; [Moreno, Raul] Ctr Invest Biomed Red Enfermedades Cardiovasc CIB, Madrid, Spain</t>
  </si>
  <si>
    <t>Ojeda, S (corresponding author), Hosp Univ Reina Sofia, Serv Cardiol, Avda Menendez Pidal S-N, Cordoba 14004, Spain.</t>
  </si>
  <si>
    <t>Barrios, V; Cosin-Sales, J; Bravo, M; Escobar, C; Gamez, JM; Huelmos, A; Cortes, CO; Egocheaga, I; Garcia-Pinilla, JM; Jimenez-Candil, J; Lopez-de-Sa, E; Llergo, JT; Obaya, JC; Pallares-Carratala, V; Sanmartin, M; Vidal-Perez, R; Cequier, A</t>
  </si>
  <si>
    <t>Telemedicine consultation for the clinical cardiologists in the era of COVID-19: present and future. Consensus document of the Spanish Society of Cardiology</t>
  </si>
  <si>
    <t>[Barrios, Vivencio; Sanmartin, Marcelo] Univ Alcala De Henares, Hosp Univ Ramon Y Cajal, Serv Cardiol, Madrid, Spain; [Cosin-Sales, Juan] Hosp Arnau Vilanova, Serv Cardiol, Valencia, Spain; [Bravo, Marisol] Hosp Univ Alvaro Cunqueiro, Serv Cardiol, Vigo, Spain; [Escobar, Carlos; Lopez-de-Sa, Esteban] Hosp Univ La Paz, Serv Cardiol, Madrid, Spain; [Gamez, Jose M.] Hosp Univ Son Llatzer, Serv Cardiol, Palma De Mallorca, Spain; [Huelmos, Ana] Hosp Univ Fdn Alcorcon, Serv Cardiol, Madrid, Spain; [Ortiz Cortes, Carolina] Hosp Univ San Pedro Alcantara, Serv Cardiol, Caceres, Spain; [Egocheaga, Isabel] Ctr Salud Isla Oza, Madrid, Spain; [Manuel Garcia-Pinilla, Jose] Hosp Univ Virgen Victoria, Serv Cardiol, IBIMA, Malaga, Spain; [Manuel Garcia-Pinilla, Jose] Ctr Invest Biomed Red Enfermedades Cardiovasc CIB, Madrid, Spain; [Jimenez-Candil, Javier] Hosp Univ Salamanca, Serv Cardiol, Salamanca, Spain; [Torres Llergo, Javier] Hosp Univ Jaen, Serv Cardiol, Jaen, Spain; [Carlos Obaya, Juan] Ctr Salud Chopera, Madrid, Spain; [Pallares-Carratala, Vicente] Unidad Vigilancia Salud, Union Mutuas, Castellon de La Plana, Spain; [Vidal-Perez, Rafael] Complejo Hosp Univ A Coruna, Serv Cardiol, La Coruna, Spain; [Cequier, Angel] Univ Barcelona, Hosp Univ Bellvitge, Serv Cardiol, IDIBELL,Hosp Llobregat, Barcelona, Spain</t>
  </si>
  <si>
    <t>Barrios, V (corresponding author), Hosp Univ Ramon Y Cajal, Serv Cardiol, Ctra Colmenar Km 9 100, Madrid 28934, Spain.</t>
  </si>
  <si>
    <t>Manolis, AJ; Kallistratos, MS; Poulimenos, LE; Ambrosio, G; Dechend, R; Lopez-Sendon, J; Rosano, G; Collins, P</t>
  </si>
  <si>
    <t>The ESC 2019 CCS guidelines: Have we left our patients and scientific evidence behind?</t>
  </si>
  <si>
    <t>Review</t>
  </si>
  <si>
    <t>[Manolis, A. J.; Kallistratos, M. S.; Poulimenos, L. E.] Asklepe Gen Hosp, Cardiol Dept, 1 Vasileos Pavou Ave, Athens 16673, Greece; [Ambrosio, G.] Univ Perugia, Div Cardiol, Sch Med, Perugia, Italy; [Collins, P.] Imperial Coll London, Natl Heart &amp; Lung Inst, London, England; [Collins, P.] Royal Brompton Hosp, London, England; [Dechend, R.] Joint Cooperat Max Delbruck Ctr Mol Med &amp; Charite, Expt &amp; Clin Res Ctr, Berlin, Germany; [Lopez-Sendon, J.] Hosp Univ La Paz, La Paz Res Inst Idipaz, Cardiol Dept, Madrid, Spain; [Rosano, G.] St Georges Hosp NHS Trust, Clin Acad Grp, Blackshaw Rd, London SW17 0QT, England; [Rosano, G.] IRCCS San Raffaele, Dept Med Sci, Via Pisana 235, I-00163 Rome, Italy</t>
  </si>
  <si>
    <t>Kallistratos, MS (corresponding author), Asklepe Gen Hosp, Cardiol Dept, 1 Vasileos Pavou Ave, Athens 16673, Greece.</t>
  </si>
  <si>
    <t>Sanchez-Salado, JC; Burgos, V; Ariza-Sol, A; Sionis, A; Canteli, A; Bernal, JL; Fernandez, C; Castrillo, C; Ruiz-Lera, M; Lopez-de-Sa, E; Lidon, RM; Worner, F; Martinez-Selles, M; Segovia, J; Viana-Tejedor, A; Lorente, V; Alegre, O; Llao, I; Gonzalez-Costello, J; Manito, N; Cequier, A; Bueno, H; Elola, J</t>
  </si>
  <si>
    <t>Trends in cardiogenic shock management and prognostic impact of type of treating center</t>
  </si>
  <si>
    <t>[Sanchez-Salado, Jose C.; Ariza-Sol, Albert; Lorente, Victoria; Alegre, Oriol; Llao, Isaac] Hosp Univ Bellvitge, Serv Cardiol, Unidad Cuidados Intens Cardiol, Barcelona, Spain; [Burgos, Virginia; Canteli, Angela; Castrillo, Cristina; Ruiz-Lera, Marta] Hosp Marques Valdecilla, Serv Cardiol, Unidad Cuidados Intens Cardiol, Santander, Spain; [Sionis, Alessandro] Univ Autdnoma Barcelona, Hosp Santa Creu &amp; St Pau, IIB St Pau, Unidad Cuidados Intens Cardiol,Serv Cardiol,CIBER, Barcelona, Spain; [Bernal, Jose L.; Fernandez, Cristina; Elola, Javier] Fdn Inst Mejora Asistencia Sanitaria, Madrid, Spain; [Bernal, Jose L.] Hosp Univ 12 Octubre, CIBER CV, Serv Control Gest, Madrid, Spain; [Fernandez, Cristina] Univ Complutense Madrid, Hosp Clin Univ San Carlos, Serv Med Prevent, Madrid, Spain; [Lopez-de-Sa, Esteban] Hosp Univ La Paz, IDIPAZ, CIBER CV, Unidad Cuidados Intens Cardiol,Serv Cardiol, Madrid, Spain; [Maria Lidon, Rosa] Hosp Univ Vali dHebron, IDIPAZ, CIBER CV, Unidad Cuidados Intens Cardiol,Serv Cardiol, Madrid, Spain; [Worner, Fernando] Hosp Arnau Vilanova, Serv Cardiol, IRBLLEIDA, Lleida, Spain; [Martinez-Selles, Manuel] Univ Complutense, Univ Europea, Hosp Gen Univ Gregorio Maranon, Unidad Cuidados Intens Cardiol Serv Cardiol,CIBER, Madrid, Spain; [Segovia, Javier] Hosp Puerta Hierro, Unidad Insuficiencia Cardiaca Avanzada &amp; Trasplan, Madrid, Spain; [Viana-Tejedor, Ana] Univ Complutense Madrid, Hosp Clin Univ San Carlos, Serv Cardiol, Unidad Cuidados Intens Cardiol, Madrid, Spain; [Gonzalez-Costello, Jose; Manito, Nicolas] Hosp Univ Bellvitge, Serv Cardiol, Unidad Insuficiencia Cardiaca Avanzada &amp; Trasplan, Barcelona, Spain; [Cequier, Angel] Hosp Univ Bellvitge, Serv Cardiol, Barcelona, Spain; [Bueno, Hector] Hosp Univ 12 Octubre, CIBER CV, Serv Cardiol, Unidad Cuidados Intens Cardiol, Madrid, Spain; [Bueno, Hector] Ctr Nacl Invest Cardiovasc, Madrid, Spain</t>
  </si>
  <si>
    <t>Ariza-Sol, A (corresponding author), Hosp Univ Bellvitge, Dept Cardiol, Feixa Llarga S-N, Barcelona 08907, Spain.</t>
  </si>
  <si>
    <t>Cantor, WJ; Lavi, S; Dzavik, V; Cairns, J; Cheema, AN; Della Siega, A; Moreno, R; Stankovic, G; Kedev, S; Natarajan, MK; Levi, Y; Yuan, F; Jolly, SS</t>
  </si>
  <si>
    <t>Upstream anticoagulation for patients with ST-elevation myocardial infarction undergoing primary percutaneous coronary intervention: Insights from the TOTAL trial</t>
  </si>
  <si>
    <t>[Cantor, Warren J.] Univ Toronto, Div Cardiol, Southlake Reg Hlth Ctr, Toronto, ON, Canada; [Lavi, Shahar; Levi, Yaniv] Univ Western Ontario, London Hlth Sci Ctr, London, ON, Canada; [Dzavik, Vladimir] Univ Hlth Network, Peter Munk Cardiac Ctr, Toronto, ON, Canada; [Cairns, John] Univ British Columbia, Vancouver, BC, Canada; [Cheema, Asim N.] St Michaels Hosp, Toronto, ON, Canada; [Della Siega, Anthony] Victoria Heart Inst Fdn, Victoria, BC, Canada; [Moreno, Raul] Univ Hosp La Paz, Madrid, Spain; [Stankovic, Goran] Univ Belgrade, Med Fac, Clin Ctr Serbia, Belgrade, Serbia; [Stankovic, Goran] Univ Belgrade, Med Fac, Dept Cardiol, Belgrade, Serbia; [Kedev, Sasko] Sts Cyril &amp; Methodius Univ, Univ Clin Cardiol, Skopje, North Macedonia; [Natarajan, Madhu K.; Yuan, Fei; Jolly, Sanjit S.] McMaster Univ, Hamilton, ON, Canada; [Natarajan, Madhu K.; Yuan, Fei; Jolly, Sanjit S.] Populat Hlth Res Inst, Hamilton Hlth Sci, Hamilton, ON, Canada</t>
  </si>
  <si>
    <t>Cantor, WJ (corresponding author), Southlake Reg Hlth Ctr, 581 Davis Dr, Newmarket, ON L3Y 2P6, Canada.</t>
  </si>
  <si>
    <t>Gonzalvez-Garcia, A; Hernandez-Matamoros, H; Jurado-Roman, A; Galeote, G; Jimenez-Valero, S; Moreno, R</t>
  </si>
  <si>
    <t>Valve in valve procedure and left main stent: To deliver or not to deliver</t>
  </si>
  <si>
    <t>CARDIOLOGY JOURNAL</t>
  </si>
  <si>
    <t>[Gonzalvez-Garcia, Ariana; Hernandez-Matamoros, Harold; Jurado-Roman, Alfonso; Galeote, Guillermo; Jimenez-Valero, Santiago; Moreno, Raul] La Paz Univ Hosp, Cardiol Dept, Intervent Cardiol Unit, Madrid, Spain</t>
  </si>
  <si>
    <t>1897-5593</t>
  </si>
  <si>
    <t>Jurado-Roman, A; Jimenez-Valero, S; Galeote, G; Moreno, R; Lopez-Sendon, JL</t>
  </si>
  <si>
    <t>Very long-term outcome of coronary covered stents. Not all covered stents are the same</t>
  </si>
  <si>
    <t>[Jurado-Roman, Alfonso; Jimenez-Valero, Santiago; Galeote, Guillermo; Moreno, Raul; Luis Lopez-Sendon, Jose] La Paz Univ Hosp, Dept Cardiol, Madrid, Spain</t>
  </si>
  <si>
    <t>Jurado-Roman, A (corresponding author), La Paz Univ Hosp, Paseo Castellana 261, Madrid 28046, Spain.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</si>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</sst>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D2351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56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56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56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56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56" s="1" customFormat="1">
      <c r="B5" s="6" t="s">
        <v>20</v>
      </c>
      <c r="C5" s="6" t="s">
        <v>21</v>
      </c>
      <c r="D5" s="6" t="s">
        <v>22</v>
      </c>
      <c r="E5" s="7" t="s">
        <v>23</v>
      </c>
      <c r="F5" s="7" t="str">
        <f>VLOOKUP(N5,[1]Revistas!$B$2:$G$62863,2,FALSE)</f>
        <v>NO TIENE</v>
      </c>
      <c r="G5" s="7" t="str">
        <f>VLOOKUP(N5,[1]Revistas!$B$2:$G$62863,3,FALSE)</f>
        <v>NO TIENE</v>
      </c>
      <c r="H5" s="7" t="str">
        <f>VLOOKUP(N5,[1]Revistas!$B$2:$G$62863,4,FALSE)</f>
        <v>NO TIENE</v>
      </c>
      <c r="I5" s="7" t="str">
        <f>VLOOKUP(N5,[1]Revistas!$B$2:$G$62863,5,FALSE)</f>
        <v>NO TIENE</v>
      </c>
      <c r="J5" s="7" t="str">
        <f>VLOOKUP(N5,[1]Revistas!$B$2:$G$62863,6,FALSE)</f>
        <v>NO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>
        <v>2020</v>
      </c>
      <c r="Q5" s="7">
        <v>55</v>
      </c>
      <c r="R5" s="7">
        <v>6</v>
      </c>
      <c r="S5" s="7" t="s">
        <v>29</v>
      </c>
      <c r="T5" s="7"/>
      <c r="AZ5" s="1" t="s">
        <v>30</v>
      </c>
      <c r="BD5" s="1">
        <v>44207</v>
      </c>
    </row>
    <row r="6" spans="2:56" s="1" customFormat="1">
      <c r="B6" s="6" t="s">
        <v>31</v>
      </c>
      <c r="C6" s="6" t="s">
        <v>32</v>
      </c>
      <c r="D6" s="6" t="s">
        <v>33</v>
      </c>
      <c r="E6" s="7" t="s">
        <v>23</v>
      </c>
      <c r="F6" s="7">
        <f>VLOOKUP(N6,[1]Revistas!$B$2:$G$62863,2,FALSE)</f>
        <v>74.698999999999998</v>
      </c>
      <c r="G6" s="7" t="str">
        <f>VLOOKUP(N6,[1]Revistas!$B$2:$G$62863,3,FALSE)</f>
        <v>Q1</v>
      </c>
      <c r="H6" s="7" t="str">
        <f>VLOOKUP(N6,[1]Revistas!$B$2:$G$62863,4,FALSE)</f>
        <v>MEDICINE, GENERAL &amp; INTERNAL -- SCIE</v>
      </c>
      <c r="I6" s="7" t="str">
        <f>VLOOKUP(N6,[1]Revistas!$B$2:$G$62863,5,FALSE)</f>
        <v>1 DE 165</v>
      </c>
      <c r="J6" s="7" t="str">
        <f>VLOOKUP(N6,[1]Revistas!$B$2:$G$62863,6,FALSE)</f>
        <v>SI</v>
      </c>
      <c r="K6" s="7" t="s">
        <v>34</v>
      </c>
      <c r="L6" s="7" t="s">
        <v>35</v>
      </c>
      <c r="M6" s="7">
        <v>56</v>
      </c>
      <c r="N6" s="7" t="s">
        <v>36</v>
      </c>
      <c r="O6" s="7" t="s">
        <v>37</v>
      </c>
      <c r="P6" s="7">
        <v>2020</v>
      </c>
      <c r="Q6" s="7">
        <v>382</v>
      </c>
      <c r="R6" s="7">
        <v>2</v>
      </c>
      <c r="S6" s="7">
        <v>120</v>
      </c>
      <c r="T6" s="7">
        <v>129</v>
      </c>
    </row>
    <row r="7" spans="2:56" s="1" customFormat="1">
      <c r="B7" s="6" t="s">
        <v>38</v>
      </c>
      <c r="C7" s="6" t="s">
        <v>39</v>
      </c>
      <c r="D7" s="6" t="s">
        <v>40</v>
      </c>
      <c r="E7" s="7" t="s">
        <v>23</v>
      </c>
      <c r="F7" s="7">
        <f>VLOOKUP(N7,[1]Revistas!$B$2:$G$62863,2,FALSE)</f>
        <v>3.919</v>
      </c>
      <c r="G7" s="7" t="str">
        <f>VLOOKUP(N7,[1]Revistas!$B$2:$G$62863,3,FALSE)</f>
        <v>Q1</v>
      </c>
      <c r="H7" s="7" t="str">
        <f>VLOOKUP(N7,[1]Revistas!$B$2:$G$62863,4,FALSE)</f>
        <v>PERIPHERAL VASCULAR DISEASE -- SCIE</v>
      </c>
      <c r="I7" s="7" t="str">
        <f>VLOOKUP(N7,[1]Revistas!$B$2:$G$62863,5,FALSE)</f>
        <v>16/65</v>
      </c>
      <c r="J7" s="7" t="str">
        <f>VLOOKUP(N7,[1]Revistas!$B$2:$G$62863,6,FALSE)</f>
        <v>NO</v>
      </c>
      <c r="K7" s="7" t="s">
        <v>41</v>
      </c>
      <c r="L7" s="7" t="s">
        <v>42</v>
      </c>
      <c r="M7" s="7">
        <v>1</v>
      </c>
      <c r="N7" s="7" t="s">
        <v>43</v>
      </c>
      <c r="O7" s="7" t="s">
        <v>44</v>
      </c>
      <c r="P7" s="7">
        <v>2020</v>
      </c>
      <c r="Q7" s="7">
        <v>293</v>
      </c>
      <c r="R7" s="7"/>
      <c r="S7" s="7">
        <v>35</v>
      </c>
      <c r="T7" s="7">
        <v>41</v>
      </c>
    </row>
    <row r="8" spans="2:56" s="1" customFormat="1">
      <c r="B8" s="6" t="s">
        <v>45</v>
      </c>
      <c r="C8" s="6" t="s">
        <v>46</v>
      </c>
      <c r="D8" s="6" t="s">
        <v>47</v>
      </c>
      <c r="E8" s="7" t="s">
        <v>48</v>
      </c>
      <c r="F8" s="7">
        <f>VLOOKUP(N8,[1]Revistas!$B$2:$G$62863,2,FALSE)</f>
        <v>4.6420000000000003</v>
      </c>
      <c r="G8" s="7" t="str">
        <f>VLOOKUP(N8,[1]Revistas!$B$2:$G$62863,3,FALSE)</f>
        <v>Q1</v>
      </c>
      <c r="H8" s="7" t="str">
        <f>VLOOKUP(N8,[1]Revistas!$B$2:$G$62863,4,FALSE)</f>
        <v>CARDIAC &amp; CARDIOVASCULAR SYSTEMS -- SCIE</v>
      </c>
      <c r="I8" s="7" t="str">
        <f>VLOOKUP(N8,[1]Revistas!$B$2:$G$62863,5,FALSE)</f>
        <v>30/138</v>
      </c>
      <c r="J8" s="7" t="str">
        <f>VLOOKUP(N8,[1]Revistas!$B$2:$G$62863,6,FALSE)</f>
        <v>NO</v>
      </c>
      <c r="K8" s="7" t="s">
        <v>49</v>
      </c>
      <c r="L8" s="7" t="s">
        <v>50</v>
      </c>
      <c r="M8" s="7">
        <v>0</v>
      </c>
      <c r="N8" s="7" t="s">
        <v>51</v>
      </c>
      <c r="O8" s="7" t="s">
        <v>52</v>
      </c>
      <c r="P8" s="7">
        <v>2020</v>
      </c>
      <c r="Q8" s="7">
        <v>73</v>
      </c>
      <c r="R8" s="7">
        <v>9</v>
      </c>
      <c r="S8" s="7">
        <v>769</v>
      </c>
      <c r="T8" s="7">
        <v>771</v>
      </c>
    </row>
    <row r="9" spans="2:56" s="1" customFormat="1">
      <c r="B9" s="6" t="s">
        <v>53</v>
      </c>
      <c r="C9" s="6" t="s">
        <v>54</v>
      </c>
      <c r="D9" s="6" t="s">
        <v>55</v>
      </c>
      <c r="E9" s="7" t="s">
        <v>23</v>
      </c>
      <c r="F9" s="7">
        <f>VLOOKUP(N9,[1]Revistas!$B$2:$G$62863,2,FALSE)</f>
        <v>4.6050000000000004</v>
      </c>
      <c r="G9" s="7" t="str">
        <f>VLOOKUP(N9,[1]Revistas!$B$2:$G$62863,3,FALSE)</f>
        <v>Q1</v>
      </c>
      <c r="H9" s="7" t="str">
        <f>VLOOKUP(N9,[1]Revistas!$B$2:$G$62863,4,FALSE)</f>
        <v>CARDIAC &amp; CARDIOVASCULAR SYSTEMS -- SCIE</v>
      </c>
      <c r="I9" s="7" t="str">
        <f>VLOOKUP(N9,[1]Revistas!$B$2:$G$62863,5,FALSE)</f>
        <v>31/138</v>
      </c>
      <c r="J9" s="7" t="str">
        <f>VLOOKUP(N9,[1]Revistas!$B$2:$G$62863,6,FALSE)</f>
        <v>NO</v>
      </c>
      <c r="K9" s="7" t="s">
        <v>56</v>
      </c>
      <c r="L9" s="7" t="s">
        <v>57</v>
      </c>
      <c r="M9" s="7">
        <v>0</v>
      </c>
      <c r="N9" s="7" t="s">
        <v>58</v>
      </c>
      <c r="O9" s="7">
        <v>42248</v>
      </c>
      <c r="P9" s="7">
        <v>2020</v>
      </c>
      <c r="Q9" s="7">
        <v>9</v>
      </c>
      <c r="R9" s="7">
        <v>18</v>
      </c>
      <c r="S9" s="7"/>
      <c r="T9" s="7" t="s">
        <v>59</v>
      </c>
    </row>
    <row r="10" spans="2:56" s="1" customFormat="1">
      <c r="B10" s="6" t="s">
        <v>60</v>
      </c>
      <c r="C10" s="6" t="s">
        <v>61</v>
      </c>
      <c r="D10" s="6" t="s">
        <v>62</v>
      </c>
      <c r="E10" s="7" t="s">
        <v>23</v>
      </c>
      <c r="F10" s="7">
        <f>VLOOKUP(N10,[1]Revistas!$B$2:$G$62863,2,FALSE)</f>
        <v>12.794</v>
      </c>
      <c r="G10" s="7" t="str">
        <f>VLOOKUP(N10,[1]Revistas!$B$2:$G$62863,3,FALSE)</f>
        <v>Q1</v>
      </c>
      <c r="H10" s="7" t="str">
        <f>VLOOKUP(N10,[1]Revistas!$B$2:$G$62863,4,FALSE)</f>
        <v>CARDIAC &amp; CARDIOVASCULAR SYSTEMS -- SCIE</v>
      </c>
      <c r="I10" s="7" t="str">
        <f>VLOOKUP(N10,[1]Revistas!$B$2:$G$62863,5,FALSE)</f>
        <v>6 DE 138</v>
      </c>
      <c r="J10" s="7" t="str">
        <f>VLOOKUP(N10,[1]Revistas!$B$2:$G$62863,6,FALSE)</f>
        <v>SI</v>
      </c>
      <c r="K10" s="7" t="s">
        <v>63</v>
      </c>
      <c r="L10" s="7" t="s">
        <v>64</v>
      </c>
      <c r="M10" s="7">
        <v>7</v>
      </c>
      <c r="N10" s="7" t="s">
        <v>65</v>
      </c>
      <c r="O10" s="7" t="s">
        <v>66</v>
      </c>
      <c r="P10" s="7">
        <v>2020</v>
      </c>
      <c r="Q10" s="7">
        <v>5</v>
      </c>
      <c r="R10" s="7">
        <v>7</v>
      </c>
      <c r="S10" s="7">
        <v>773</v>
      </c>
      <c r="T10" s="7">
        <v>786</v>
      </c>
    </row>
    <row r="11" spans="2:56" s="1" customFormat="1">
      <c r="B11" s="6" t="s">
        <v>67</v>
      </c>
      <c r="C11" s="6" t="s">
        <v>68</v>
      </c>
      <c r="D11" s="6" t="s">
        <v>69</v>
      </c>
      <c r="E11" s="7" t="s">
        <v>23</v>
      </c>
      <c r="F11" s="7">
        <f>VLOOKUP(N11,[1]Revistas!$B$2:$G$62863,2,FALSE)</f>
        <v>22.672999999999998</v>
      </c>
      <c r="G11" s="7" t="str">
        <f>VLOOKUP(N11,[1]Revistas!$B$2:$G$62863,3,FALSE)</f>
        <v>Q1</v>
      </c>
      <c r="H11" s="7" t="str">
        <f>VLOOKUP(N11,[1]Revistas!$B$2:$G$62863,4,FALSE)</f>
        <v>CARDIAC &amp; CARDIOVASCULAR SYSTEMS -- SCIE</v>
      </c>
      <c r="I11" s="7" t="str">
        <f>VLOOKUP(N11,[1]Revistas!$B$2:$G$62863,5,FALSE)</f>
        <v>2/138</v>
      </c>
      <c r="J11" s="7" t="str">
        <f>VLOOKUP(N11,[1]Revistas!$B$2:$G$62863,6,FALSE)</f>
        <v>SI</v>
      </c>
      <c r="K11" s="7" t="s">
        <v>70</v>
      </c>
      <c r="L11" s="7" t="s">
        <v>71</v>
      </c>
      <c r="M11" s="7">
        <v>13</v>
      </c>
      <c r="N11" s="7" t="s">
        <v>72</v>
      </c>
      <c r="O11" s="7">
        <v>39203</v>
      </c>
      <c r="P11" s="7">
        <v>2020</v>
      </c>
      <c r="Q11" s="7">
        <v>41</v>
      </c>
      <c r="R11" s="7">
        <v>18</v>
      </c>
      <c r="S11" s="7">
        <v>1720</v>
      </c>
      <c r="T11" s="7" t="s">
        <v>73</v>
      </c>
    </row>
    <row r="12" spans="2:56" s="1" customFormat="1">
      <c r="B12" s="6" t="s">
        <v>74</v>
      </c>
      <c r="C12" s="6" t="s">
        <v>75</v>
      </c>
      <c r="D12" s="6" t="s">
        <v>76</v>
      </c>
      <c r="E12" s="7" t="s">
        <v>23</v>
      </c>
      <c r="F12" s="7">
        <f>VLOOKUP(N12,[1]Revistas!$B$2:$G$62863,2,FALSE)</f>
        <v>20.588999999999999</v>
      </c>
      <c r="G12" s="7" t="str">
        <f>VLOOKUP(N12,[1]Revistas!$B$2:$G$62863,3,FALSE)</f>
        <v>Q1</v>
      </c>
      <c r="H12" s="7" t="str">
        <f>VLOOKUP(N12,[1]Revistas!$B$2:$G$62863,4,FALSE)</f>
        <v>CARDIAC &amp; CARDIOVASCULAR SYSTEMS -- SCIE</v>
      </c>
      <c r="I12" s="7" t="str">
        <f>VLOOKUP(N12,[1]Revistas!$B$2:$G$62863,5,FALSE)</f>
        <v>3 DE 138</v>
      </c>
      <c r="J12" s="7" t="str">
        <f>VLOOKUP(N12,[1]Revistas!$B$2:$G$62863,6,FALSE)</f>
        <v>SI</v>
      </c>
      <c r="K12" s="7" t="s">
        <v>77</v>
      </c>
      <c r="L12" s="7" t="s">
        <v>78</v>
      </c>
      <c r="M12" s="7">
        <v>4</v>
      </c>
      <c r="N12" s="7" t="s">
        <v>79</v>
      </c>
      <c r="O12" s="7">
        <v>42795</v>
      </c>
      <c r="P12" s="7">
        <v>2020</v>
      </c>
      <c r="Q12" s="7">
        <v>75</v>
      </c>
      <c r="R12" s="7">
        <v>10</v>
      </c>
      <c r="S12" s="7">
        <v>1145</v>
      </c>
      <c r="T12" s="7">
        <v>1155</v>
      </c>
    </row>
    <row r="13" spans="2:56" s="1" customFormat="1">
      <c r="B13" s="6" t="s">
        <v>80</v>
      </c>
      <c r="C13" s="6" t="s">
        <v>81</v>
      </c>
      <c r="D13" s="6" t="s">
        <v>82</v>
      </c>
      <c r="E13" s="7" t="s">
        <v>23</v>
      </c>
      <c r="F13" s="7">
        <f>VLOOKUP(N13,[1]Revistas!$B$2:$G$62863,2,FALSE)</f>
        <v>2.2829999999999999</v>
      </c>
      <c r="G13" s="7" t="str">
        <f>VLOOKUP(N13,[1]Revistas!$B$2:$G$62863,3,FALSE)</f>
        <v>Q3</v>
      </c>
      <c r="H13" s="7" t="str">
        <f>VLOOKUP(N13,[1]Revistas!$B$2:$G$62863,4,FALSE)</f>
        <v>CLINICAL NEUROLOGY -- SCIE</v>
      </c>
      <c r="I13" s="7" t="str">
        <f>VLOOKUP(N13,[1]Revistas!$B$2:$G$62863,5,FALSE)</f>
        <v>124/204</v>
      </c>
      <c r="J13" s="7" t="str">
        <f>VLOOKUP(N13,[1]Revistas!$B$2:$G$62863,6,FALSE)</f>
        <v>NO</v>
      </c>
      <c r="K13" s="7" t="s">
        <v>83</v>
      </c>
      <c r="L13" s="7" t="s">
        <v>84</v>
      </c>
      <c r="M13" s="7">
        <v>1</v>
      </c>
      <c r="N13" s="7" t="s">
        <v>85</v>
      </c>
      <c r="O13" s="7" t="s">
        <v>86</v>
      </c>
      <c r="P13" s="7">
        <v>2020</v>
      </c>
      <c r="Q13" s="7">
        <v>35</v>
      </c>
      <c r="R13" s="7">
        <v>3</v>
      </c>
      <c r="S13" s="7">
        <v>185</v>
      </c>
      <c r="T13" s="7">
        <v>206</v>
      </c>
    </row>
    <row r="14" spans="2:56" s="1" customFormat="1">
      <c r="B14" s="6" t="s">
        <v>87</v>
      </c>
      <c r="C14" s="6" t="s">
        <v>88</v>
      </c>
      <c r="D14" s="6" t="s">
        <v>47</v>
      </c>
      <c r="E14" s="7" t="s">
        <v>89</v>
      </c>
      <c r="F14" s="7">
        <f>VLOOKUP(N14,[1]Revistas!$B$2:$G$62863,2,FALSE)</f>
        <v>4.6420000000000003</v>
      </c>
      <c r="G14" s="7" t="str">
        <f>VLOOKUP(N14,[1]Revistas!$B$2:$G$62863,3,FALSE)</f>
        <v>Q1</v>
      </c>
      <c r="H14" s="7" t="str">
        <f>VLOOKUP(N14,[1]Revistas!$B$2:$G$62863,4,FALSE)</f>
        <v>CARDIAC &amp; CARDIOVASCULAR SYSTEMS -- SCIE</v>
      </c>
      <c r="I14" s="7" t="str">
        <f>VLOOKUP(N14,[1]Revistas!$B$2:$G$62863,5,FALSE)</f>
        <v>30/138</v>
      </c>
      <c r="J14" s="7" t="str">
        <f>VLOOKUP(N14,[1]Revistas!$B$2:$G$62863,6,FALSE)</f>
        <v>NO</v>
      </c>
      <c r="K14" s="7"/>
      <c r="L14" s="7"/>
      <c r="M14" s="7">
        <v>0</v>
      </c>
      <c r="N14" s="7" t="s">
        <v>51</v>
      </c>
      <c r="O14" s="7" t="s">
        <v>90</v>
      </c>
      <c r="P14" s="7">
        <v>2020</v>
      </c>
      <c r="Q14" s="7">
        <v>73</v>
      </c>
      <c r="R14" s="7">
        <v>6</v>
      </c>
      <c r="S14" s="7">
        <v>445</v>
      </c>
      <c r="T14" s="7">
        <v>451</v>
      </c>
    </row>
    <row r="15" spans="2:56" s="1" customFormat="1">
      <c r="B15" s="6" t="s">
        <v>91</v>
      </c>
      <c r="C15" s="6" t="s">
        <v>92</v>
      </c>
      <c r="D15" s="6" t="s">
        <v>93</v>
      </c>
      <c r="E15" s="7" t="s">
        <v>23</v>
      </c>
      <c r="F15" s="7">
        <f>VLOOKUP(N15,[1]Revistas!$B$2:$G$62863,2,FALSE)</f>
        <v>3.4809999999999999</v>
      </c>
      <c r="G15" s="7" t="str">
        <f>VLOOKUP(N15,[1]Revistas!$B$2:$G$62863,3,FALSE)</f>
        <v>Q1</v>
      </c>
      <c r="H15" s="7" t="str">
        <f>VLOOKUP(N15,[1]Revistas!$B$2:$G$62863,4,FALSE)</f>
        <v>MEDICINE, GENERAL &amp; INTERNAL -- SCIE</v>
      </c>
      <c r="I15" s="7" t="str">
        <f>VLOOKUP(N15,[1]Revistas!$B$2:$G$62863,5,FALSE)</f>
        <v>34/165</v>
      </c>
      <c r="J15" s="7" t="str">
        <f>VLOOKUP(N15,[1]Revistas!$B$2:$G$62863,6,FALSE)</f>
        <v>NO</v>
      </c>
      <c r="K15" s="7" t="s">
        <v>94</v>
      </c>
      <c r="L15" s="7" t="s">
        <v>95</v>
      </c>
      <c r="M15" s="7">
        <v>1</v>
      </c>
      <c r="N15" s="7" t="s">
        <v>96</v>
      </c>
      <c r="O15" s="7" t="s">
        <v>97</v>
      </c>
      <c r="P15" s="7">
        <v>2020</v>
      </c>
      <c r="Q15" s="7">
        <v>50</v>
      </c>
      <c r="R15" s="7">
        <v>5</v>
      </c>
      <c r="S15" s="7"/>
      <c r="T15" s="7"/>
    </row>
    <row r="16" spans="2:56" s="1" customFormat="1">
      <c r="B16" s="6" t="s">
        <v>98</v>
      </c>
      <c r="C16" s="6" t="s">
        <v>99</v>
      </c>
      <c r="D16" s="6" t="s">
        <v>100</v>
      </c>
      <c r="E16" s="7" t="s">
        <v>23</v>
      </c>
      <c r="F16" s="7">
        <f>VLOOKUP(N16,[1]Revistas!$B$2:$G$62863,2,FALSE)</f>
        <v>2.044</v>
      </c>
      <c r="G16" s="7" t="str">
        <f>VLOOKUP(N16,[1]Revistas!$B$2:$G$62863,3,FALSE)</f>
        <v>Q3</v>
      </c>
      <c r="H16" s="7" t="str">
        <f>VLOOKUP(N16,[1]Revistas!$B$2:$G$62863,4,FALSE)</f>
        <v>CARDIAC &amp; CARDIOVASCULAR SYSTEMS -- SCIE</v>
      </c>
      <c r="I16" s="7" t="str">
        <f>VLOOKUP(N16,[1]Revistas!$B$2:$G$62863,5,FALSE)</f>
        <v>85/138</v>
      </c>
      <c r="J16" s="7" t="str">
        <f>VLOOKUP(N16,[1]Revistas!$B$2:$G$62863,6,FALSE)</f>
        <v>NO</v>
      </c>
      <c r="K16" s="7" t="s">
        <v>101</v>
      </c>
      <c r="L16" s="7" t="s">
        <v>102</v>
      </c>
      <c r="M16" s="7">
        <v>2</v>
      </c>
      <c r="N16" s="7" t="s">
        <v>103</v>
      </c>
      <c r="O16" s="7" t="s">
        <v>104</v>
      </c>
      <c r="P16" s="7">
        <v>2020</v>
      </c>
      <c r="Q16" s="7">
        <v>95</v>
      </c>
      <c r="R16" s="7">
        <v>2</v>
      </c>
      <c r="S16" s="7">
        <v>175</v>
      </c>
      <c r="T16" s="7">
        <v>184</v>
      </c>
    </row>
    <row r="17" spans="2:20" s="1" customFormat="1">
      <c r="B17" s="6" t="s">
        <v>105</v>
      </c>
      <c r="C17" s="6" t="s">
        <v>106</v>
      </c>
      <c r="D17" s="6" t="s">
        <v>107</v>
      </c>
      <c r="E17" s="7" t="s">
        <v>23</v>
      </c>
      <c r="F17" s="7">
        <f>VLOOKUP(N17,[1]Revistas!$B$2:$G$62863,2,FALSE)</f>
        <v>2.1259999999999999</v>
      </c>
      <c r="G17" s="7" t="str">
        <f>VLOOKUP(N17,[1]Revistas!$B$2:$G$62863,3,FALSE)</f>
        <v>Q2</v>
      </c>
      <c r="H17" s="7" t="str">
        <f>VLOOKUP(N17,[1]Revistas!$B$2:$G$62863,4,FALSE)</f>
        <v>TROPICAL MEDICINE -- SCIE</v>
      </c>
      <c r="I17" s="7" t="str">
        <f>VLOOKUP(N17,[1]Revistas!$B$2:$G$62863,5,FALSE)</f>
        <v>9 DE 23</v>
      </c>
      <c r="J17" s="7" t="str">
        <f>VLOOKUP(N17,[1]Revistas!$B$2:$G$62863,6,FALSE)</f>
        <v>NO</v>
      </c>
      <c r="K17" s="7" t="s">
        <v>108</v>
      </c>
      <c r="L17" s="7" t="s">
        <v>109</v>
      </c>
      <c r="M17" s="7">
        <v>0</v>
      </c>
      <c r="N17" s="7" t="s">
        <v>110</v>
      </c>
      <c r="O17" s="7" t="s">
        <v>111</v>
      </c>
      <c r="P17" s="7">
        <v>2020</v>
      </c>
      <c r="Q17" s="7">
        <v>103</v>
      </c>
      <c r="R17" s="7">
        <v>4</v>
      </c>
      <c r="S17" s="7">
        <v>1480</v>
      </c>
      <c r="T17" s="7">
        <v>1486</v>
      </c>
    </row>
    <row r="18" spans="2:20" s="1" customFormat="1">
      <c r="B18" s="6" t="s">
        <v>112</v>
      </c>
      <c r="C18" s="6" t="s">
        <v>113</v>
      </c>
      <c r="D18" s="6" t="s">
        <v>114</v>
      </c>
      <c r="E18" s="7" t="s">
        <v>23</v>
      </c>
      <c r="F18" s="7">
        <f>VLOOKUP(N18,[1]Revistas!$B$2:$G$62863,2,FALSE)</f>
        <v>6.0330000000000004</v>
      </c>
      <c r="G18" s="7" t="str">
        <f>VLOOKUP(N18,[1]Revistas!$B$2:$G$62863,3,FALSE)</f>
        <v>Q1</v>
      </c>
      <c r="H18" s="7" t="str">
        <f>VLOOKUP(N18,[1]Revistas!$B$2:$G$62863,4,FALSE)</f>
        <v>CARDIAC &amp; CARDIOVASCULAR SYSTEMS -- SCIE</v>
      </c>
      <c r="I18" s="7" t="str">
        <f>VLOOKUP(N18,[1]Revistas!$B$2:$G$62863,5,FALSE)</f>
        <v>17/138</v>
      </c>
      <c r="J18" s="7" t="str">
        <f>VLOOKUP(N18,[1]Revistas!$B$2:$G$62863,6,FALSE)</f>
        <v>NO</v>
      </c>
      <c r="K18" s="7" t="s">
        <v>115</v>
      </c>
      <c r="L18" s="7" t="s">
        <v>116</v>
      </c>
      <c r="M18" s="7">
        <v>1</v>
      </c>
      <c r="N18" s="7" t="s">
        <v>117</v>
      </c>
      <c r="O18" s="7" t="s">
        <v>66</v>
      </c>
      <c r="P18" s="7">
        <v>2020</v>
      </c>
      <c r="Q18" s="7">
        <v>13</v>
      </c>
      <c r="R18" s="7">
        <v>7</v>
      </c>
      <c r="S18" s="7"/>
      <c r="T18" s="7" t="s">
        <v>118</v>
      </c>
    </row>
    <row r="19" spans="2:20" s="1" customFormat="1">
      <c r="B19" s="6" t="s">
        <v>119</v>
      </c>
      <c r="C19" s="6" t="s">
        <v>120</v>
      </c>
      <c r="D19" s="6" t="s">
        <v>121</v>
      </c>
      <c r="E19" s="7" t="s">
        <v>89</v>
      </c>
      <c r="F19" s="7">
        <f>VLOOKUP(N19,[1]Revistas!$B$2:$G$62863,2,FALSE)</f>
        <v>1.4530000000000001</v>
      </c>
      <c r="G19" s="7" t="str">
        <f>VLOOKUP(N19,[1]Revistas!$B$2:$G$62863,3,FALSE)</f>
        <v>Q4</v>
      </c>
      <c r="H19" s="7" t="str">
        <f>VLOOKUP(N19,[1]Revistas!$B$2:$G$62863,4,FALSE)</f>
        <v>CARDIAC &amp; CARDIOVASCULAR SYSTEMS -- SCIE</v>
      </c>
      <c r="I19" s="7" t="str">
        <f>VLOOKUP(N19,[1]Revistas!$B$2:$G$62863,5,FALSE)</f>
        <v>110/138</v>
      </c>
      <c r="J19" s="7" t="str">
        <f>VLOOKUP(N19,[1]Revistas!$B$2:$G$62863,6,FALSE)</f>
        <v>NO</v>
      </c>
      <c r="K19" s="7" t="s">
        <v>122</v>
      </c>
      <c r="L19" s="7" t="s">
        <v>123</v>
      </c>
      <c r="M19" s="7">
        <v>0</v>
      </c>
      <c r="N19" s="7" t="s">
        <v>124</v>
      </c>
      <c r="O19" s="7" t="s">
        <v>125</v>
      </c>
      <c r="P19" s="7">
        <v>2020</v>
      </c>
      <c r="Q19" s="7">
        <v>32</v>
      </c>
      <c r="R19" s="7">
        <v>8</v>
      </c>
      <c r="S19" s="7" t="s">
        <v>126</v>
      </c>
      <c r="T19" s="7" t="s">
        <v>127</v>
      </c>
    </row>
    <row r="20" spans="2:20" s="1" customFormat="1">
      <c r="B20" s="6" t="s">
        <v>128</v>
      </c>
      <c r="C20" s="6" t="s">
        <v>129</v>
      </c>
      <c r="D20" s="6" t="s">
        <v>121</v>
      </c>
      <c r="E20" s="7" t="s">
        <v>89</v>
      </c>
      <c r="F20" s="7">
        <f>VLOOKUP(N20,[1]Revistas!$B$2:$G$62863,2,FALSE)</f>
        <v>1.4530000000000001</v>
      </c>
      <c r="G20" s="7" t="str">
        <f>VLOOKUP(N20,[1]Revistas!$B$2:$G$62863,3,FALSE)</f>
        <v>Q4</v>
      </c>
      <c r="H20" s="7" t="str">
        <f>VLOOKUP(N20,[1]Revistas!$B$2:$G$62863,4,FALSE)</f>
        <v>CARDIAC &amp; CARDIOVASCULAR SYSTEMS -- SCIE</v>
      </c>
      <c r="I20" s="7" t="str">
        <f>VLOOKUP(N20,[1]Revistas!$B$2:$G$62863,5,FALSE)</f>
        <v>110/138</v>
      </c>
      <c r="J20" s="7" t="str">
        <f>VLOOKUP(N20,[1]Revistas!$B$2:$G$62863,6,FALSE)</f>
        <v>NO</v>
      </c>
      <c r="K20" s="7" t="s">
        <v>130</v>
      </c>
      <c r="L20" s="7" t="s">
        <v>131</v>
      </c>
      <c r="M20" s="7">
        <v>0</v>
      </c>
      <c r="N20" s="7" t="s">
        <v>124</v>
      </c>
      <c r="O20" s="7" t="s">
        <v>111</v>
      </c>
      <c r="P20" s="7">
        <v>2020</v>
      </c>
      <c r="Q20" s="7">
        <v>32</v>
      </c>
      <c r="R20" s="7">
        <v>10</v>
      </c>
      <c r="S20" s="7" t="s">
        <v>132</v>
      </c>
      <c r="T20" s="7" t="s">
        <v>132</v>
      </c>
    </row>
    <row r="21" spans="2:20" s="1" customFormat="1">
      <c r="B21" s="6" t="s">
        <v>133</v>
      </c>
      <c r="C21" s="6" t="s">
        <v>134</v>
      </c>
      <c r="D21" s="6" t="s">
        <v>47</v>
      </c>
      <c r="E21" s="7" t="s">
        <v>48</v>
      </c>
      <c r="F21" s="7">
        <f>VLOOKUP(N21,[1]Revistas!$B$2:$G$62863,2,FALSE)</f>
        <v>4.6420000000000003</v>
      </c>
      <c r="G21" s="7" t="str">
        <f>VLOOKUP(N21,[1]Revistas!$B$2:$G$62863,3,FALSE)</f>
        <v>Q1</v>
      </c>
      <c r="H21" s="7" t="str">
        <f>VLOOKUP(N21,[1]Revistas!$B$2:$G$62863,4,FALSE)</f>
        <v>CARDIAC &amp; CARDIOVASCULAR SYSTEMS -- SCIE</v>
      </c>
      <c r="I21" s="7" t="str">
        <f>VLOOKUP(N21,[1]Revistas!$B$2:$G$62863,5,FALSE)</f>
        <v>30/138</v>
      </c>
      <c r="J21" s="7" t="str">
        <f>VLOOKUP(N21,[1]Revistas!$B$2:$G$62863,6,FALSE)</f>
        <v>NO</v>
      </c>
      <c r="K21" s="7" t="s">
        <v>135</v>
      </c>
      <c r="L21" s="7" t="s">
        <v>136</v>
      </c>
      <c r="M21" s="7">
        <v>3</v>
      </c>
      <c r="N21" s="7" t="s">
        <v>51</v>
      </c>
      <c r="O21" s="7" t="s">
        <v>125</v>
      </c>
      <c r="P21" s="7">
        <v>2020</v>
      </c>
      <c r="Q21" s="7">
        <v>73</v>
      </c>
      <c r="R21" s="7">
        <v>8</v>
      </c>
      <c r="S21" s="7">
        <v>676</v>
      </c>
      <c r="T21" s="7">
        <v>678</v>
      </c>
    </row>
    <row r="22" spans="2:20" s="1" customFormat="1">
      <c r="B22" s="6" t="s">
        <v>137</v>
      </c>
      <c r="C22" s="6" t="s">
        <v>138</v>
      </c>
      <c r="D22" s="6" t="s">
        <v>139</v>
      </c>
      <c r="E22" s="7" t="s">
        <v>89</v>
      </c>
      <c r="F22" s="7">
        <f>VLOOKUP(N22,[1]Revistas!$B$2:$G$62863,2,FALSE)</f>
        <v>4.0449999999999999</v>
      </c>
      <c r="G22" s="7" t="str">
        <f>VLOOKUP(N22,[1]Revistas!$B$2:$G$62863,3,FALSE)</f>
        <v>Q2</v>
      </c>
      <c r="H22" s="7" t="str">
        <f>VLOOKUP(N22,[1]Revistas!$B$2:$G$62863,4,FALSE)</f>
        <v>CARDIAC &amp; CARDIOVASCULAR SYSTEMS -- SCIE</v>
      </c>
      <c r="I22" s="7" t="str">
        <f>VLOOKUP(N22,[1]Revistas!$B$2:$G$62863,5,FALSE)</f>
        <v>40/138</v>
      </c>
      <c r="J22" s="7" t="str">
        <f>VLOOKUP(N22,[1]Revistas!$B$2:$G$62863,6,FALSE)</f>
        <v>NO</v>
      </c>
      <c r="K22" s="7" t="s">
        <v>140</v>
      </c>
      <c r="L22" s="7" t="s">
        <v>141</v>
      </c>
      <c r="M22" s="7">
        <v>0</v>
      </c>
      <c r="N22" s="7" t="s">
        <v>142</v>
      </c>
      <c r="O22" s="7" t="s">
        <v>111</v>
      </c>
      <c r="P22" s="7">
        <v>2020</v>
      </c>
      <c r="Q22" s="7">
        <v>22</v>
      </c>
      <c r="R22" s="7">
        <v>10</v>
      </c>
      <c r="S22" s="7"/>
      <c r="T22" s="7"/>
    </row>
    <row r="23" spans="2:20" s="1" customFormat="1">
      <c r="B23" s="6" t="s">
        <v>143</v>
      </c>
      <c r="C23" s="6" t="s">
        <v>144</v>
      </c>
      <c r="D23" s="6" t="s">
        <v>145</v>
      </c>
      <c r="E23" s="7" t="s">
        <v>23</v>
      </c>
      <c r="F23" s="7">
        <f>VLOOKUP(N23,[1]Revistas!$B$2:$G$62863,2,FALSE)</f>
        <v>3.2290000000000001</v>
      </c>
      <c r="G23" s="7" t="str">
        <f>VLOOKUP(N23,[1]Revistas!$B$2:$G$62863,3,FALSE)</f>
        <v>Q2</v>
      </c>
      <c r="H23" s="7" t="str">
        <f>VLOOKUP(N23,[1]Revistas!$B$2:$G$62863,4,FALSE)</f>
        <v>CARDIAC &amp; CARDIOVASCULAR SYSTEMS -- SCIE</v>
      </c>
      <c r="I23" s="7" t="str">
        <f>VLOOKUP(N23,[1]Revistas!$B$2:$G$62863,5,FALSE)</f>
        <v>55/138</v>
      </c>
      <c r="J23" s="7" t="str">
        <f>VLOOKUP(N23,[1]Revistas!$B$2:$G$62863,6,FALSE)</f>
        <v>NO</v>
      </c>
      <c r="K23" s="7" t="s">
        <v>146</v>
      </c>
      <c r="L23" s="7" t="s">
        <v>147</v>
      </c>
      <c r="M23" s="7">
        <v>1</v>
      </c>
      <c r="N23" s="7" t="s">
        <v>148</v>
      </c>
      <c r="O23" s="7">
        <v>37073</v>
      </c>
      <c r="P23" s="7">
        <v>2020</v>
      </c>
      <c r="Q23" s="7">
        <v>310</v>
      </c>
      <c r="R23" s="7"/>
      <c r="S23" s="7">
        <v>162</v>
      </c>
      <c r="T23" s="7">
        <v>166</v>
      </c>
    </row>
    <row r="24" spans="2:20" s="1" customFormat="1">
      <c r="B24" s="6" t="s">
        <v>149</v>
      </c>
      <c r="C24" s="6" t="s">
        <v>150</v>
      </c>
      <c r="D24" s="6" t="s">
        <v>139</v>
      </c>
      <c r="E24" s="7" t="s">
        <v>23</v>
      </c>
      <c r="F24" s="7">
        <f>VLOOKUP(N24,[1]Revistas!$B$2:$G$62863,2,FALSE)</f>
        <v>4.0449999999999999</v>
      </c>
      <c r="G24" s="7" t="str">
        <f>VLOOKUP(N24,[1]Revistas!$B$2:$G$62863,3,FALSE)</f>
        <v>Q2</v>
      </c>
      <c r="H24" s="7" t="str">
        <f>VLOOKUP(N24,[1]Revistas!$B$2:$G$62863,4,FALSE)</f>
        <v>CARDIAC &amp; CARDIOVASCULAR SYSTEMS -- SCIE</v>
      </c>
      <c r="I24" s="7" t="str">
        <f>VLOOKUP(N24,[1]Revistas!$B$2:$G$62863,5,FALSE)</f>
        <v>40/138</v>
      </c>
      <c r="J24" s="7" t="str">
        <f>VLOOKUP(N24,[1]Revistas!$B$2:$G$62863,6,FALSE)</f>
        <v>NO</v>
      </c>
      <c r="K24" s="7" t="s">
        <v>151</v>
      </c>
      <c r="L24" s="7" t="s">
        <v>152</v>
      </c>
      <c r="M24" s="7">
        <v>6</v>
      </c>
      <c r="N24" s="7" t="s">
        <v>142</v>
      </c>
      <c r="O24" s="7" t="s">
        <v>44</v>
      </c>
      <c r="P24" s="7">
        <v>2020</v>
      </c>
      <c r="Q24" s="7">
        <v>22</v>
      </c>
      <c r="R24" s="7">
        <v>1</v>
      </c>
      <c r="S24" s="7">
        <v>162</v>
      </c>
      <c r="T24" s="7">
        <v>169</v>
      </c>
    </row>
    <row r="25" spans="2:20" s="1" customFormat="1">
      <c r="B25" s="6" t="s">
        <v>153</v>
      </c>
      <c r="C25" s="6" t="s">
        <v>154</v>
      </c>
      <c r="D25" s="6" t="s">
        <v>155</v>
      </c>
      <c r="E25" s="7" t="s">
        <v>23</v>
      </c>
      <c r="F25" s="7">
        <f>VLOOKUP(N25,[1]Revistas!$B$2:$G$62863,2,FALSE)</f>
        <v>2.57</v>
      </c>
      <c r="G25" s="7" t="str">
        <f>VLOOKUP(N25,[1]Revistas!$B$2:$G$62863,3,FALSE)</f>
        <v>Q2</v>
      </c>
      <c r="H25" s="7" t="str">
        <f>VLOOKUP(N25,[1]Revistas!$B$2:$G$62863,4,FALSE)</f>
        <v>CARDIAC &amp; CARDIOVASCULAR SYSTEMS -- SCIE</v>
      </c>
      <c r="I25" s="7" t="str">
        <f>VLOOKUP(N25,[1]Revistas!$B$2:$G$62863,5,FALSE)</f>
        <v>63/138</v>
      </c>
      <c r="J25" s="7" t="str">
        <f>VLOOKUP(N25,[1]Revistas!$B$2:$G$62863,6,FALSE)</f>
        <v>NO</v>
      </c>
      <c r="K25" s="7" t="s">
        <v>156</v>
      </c>
      <c r="L25" s="7" t="s">
        <v>157</v>
      </c>
      <c r="M25" s="7">
        <v>1</v>
      </c>
      <c r="N25" s="7" t="s">
        <v>158</v>
      </c>
      <c r="O25" s="7">
        <v>42248</v>
      </c>
      <c r="P25" s="7">
        <v>2020</v>
      </c>
      <c r="Q25" s="7">
        <v>131</v>
      </c>
      <c r="R25" s="7"/>
      <c r="S25" s="7">
        <v>27</v>
      </c>
      <c r="T25" s="7">
        <v>32</v>
      </c>
    </row>
    <row r="26" spans="2:20" s="1" customFormat="1">
      <c r="B26" s="6" t="s">
        <v>159</v>
      </c>
      <c r="C26" s="6" t="s">
        <v>160</v>
      </c>
      <c r="D26" s="6" t="s">
        <v>161</v>
      </c>
      <c r="E26" s="7" t="s">
        <v>23</v>
      </c>
      <c r="F26" s="7">
        <f>VLOOKUP(N26,[1]Revistas!$B$2:$G$62863,2,FALSE)</f>
        <v>3.9929999999999999</v>
      </c>
      <c r="G26" s="7" t="str">
        <f>VLOOKUP(N26,[1]Revistas!$B$2:$G$62863,3,FALSE)</f>
        <v>Q2</v>
      </c>
      <c r="H26" s="7" t="str">
        <f>VLOOKUP(N26,[1]Revistas!$B$2:$G$62863,4,FALSE)</f>
        <v>CARDIAC &amp; CARDIOVASCULAR SYSTEMS -- SCIE</v>
      </c>
      <c r="I26" s="7" t="str">
        <f>VLOOKUP(N26,[1]Revistas!$B$2:$G$62863,5,FALSE)</f>
        <v>41/138</v>
      </c>
      <c r="J26" s="7" t="str">
        <f>VLOOKUP(N26,[1]Revistas!$B$2:$G$62863,6,FALSE)</f>
        <v>NO</v>
      </c>
      <c r="K26" s="7" t="s">
        <v>162</v>
      </c>
      <c r="L26" s="7" t="s">
        <v>163</v>
      </c>
      <c r="M26" s="7">
        <v>3</v>
      </c>
      <c r="N26" s="7" t="s">
        <v>164</v>
      </c>
      <c r="O26" s="7" t="s">
        <v>90</v>
      </c>
      <c r="P26" s="7">
        <v>2020</v>
      </c>
      <c r="Q26" s="7">
        <v>16</v>
      </c>
      <c r="R26" s="7">
        <v>3</v>
      </c>
      <c r="S26" s="7">
        <v>233</v>
      </c>
      <c r="T26" s="7" t="s">
        <v>73</v>
      </c>
    </row>
    <row r="27" spans="2:20" s="1" customFormat="1">
      <c r="B27" s="6" t="s">
        <v>159</v>
      </c>
      <c r="C27" s="6" t="s">
        <v>160</v>
      </c>
      <c r="D27" s="6" t="s">
        <v>69</v>
      </c>
      <c r="E27" s="7" t="s">
        <v>23</v>
      </c>
      <c r="F27" s="7">
        <f>VLOOKUP(N27,[1]Revistas!$B$2:$G$62863,2,FALSE)</f>
        <v>22.672999999999998</v>
      </c>
      <c r="G27" s="7" t="str">
        <f>VLOOKUP(N27,[1]Revistas!$B$2:$G$62863,3,FALSE)</f>
        <v>Q1</v>
      </c>
      <c r="H27" s="7" t="str">
        <f>VLOOKUP(N27,[1]Revistas!$B$2:$G$62863,4,FALSE)</f>
        <v>CARDIAC &amp; CARDIOVASCULAR SYSTEMS -- SCIE</v>
      </c>
      <c r="I27" s="7" t="str">
        <f>VLOOKUP(N27,[1]Revistas!$B$2:$G$62863,5,FALSE)</f>
        <v>2/138</v>
      </c>
      <c r="J27" s="7" t="str">
        <f>VLOOKUP(N27,[1]Revistas!$B$2:$G$62863,6,FALSE)</f>
        <v>SI</v>
      </c>
      <c r="K27" s="7" t="s">
        <v>165</v>
      </c>
      <c r="L27" s="7" t="s">
        <v>166</v>
      </c>
      <c r="M27" s="7">
        <v>13</v>
      </c>
      <c r="N27" s="7" t="s">
        <v>72</v>
      </c>
      <c r="O27" s="7">
        <v>41760</v>
      </c>
      <c r="P27" s="7">
        <v>2020</v>
      </c>
      <c r="Q27" s="7">
        <v>41</v>
      </c>
      <c r="R27" s="7">
        <v>19</v>
      </c>
      <c r="S27" s="7">
        <v>1839</v>
      </c>
      <c r="T27" s="7">
        <v>1851</v>
      </c>
    </row>
    <row r="28" spans="2:20" s="1" customFormat="1">
      <c r="B28" s="6" t="s">
        <v>167</v>
      </c>
      <c r="C28" s="6" t="s">
        <v>168</v>
      </c>
      <c r="D28" s="6" t="s">
        <v>169</v>
      </c>
      <c r="E28" s="7" t="s">
        <v>23</v>
      </c>
      <c r="F28" s="7">
        <f>VLOOKUP(N28,[1]Revistas!$B$2:$G$62863,2,FALSE)</f>
        <v>5.2679999999999998</v>
      </c>
      <c r="G28" s="7" t="str">
        <f>VLOOKUP(N28,[1]Revistas!$B$2:$G$62863,3,FALSE)</f>
        <v>Q1</v>
      </c>
      <c r="H28" s="7" t="str">
        <f>VLOOKUP(N28,[1]Revistas!$B$2:$G$62863,4,FALSE)</f>
        <v>CARDIAC &amp; CARDIOVASCULAR SYSTEMS -- SCIE</v>
      </c>
      <c r="I28" s="7" t="str">
        <f>VLOOKUP(N28,[1]Revistas!$B$2:$G$62863,5,FALSE)</f>
        <v>24/138</v>
      </c>
      <c r="J28" s="7" t="str">
        <f>VLOOKUP(N28,[1]Revistas!$B$2:$G$62863,6,FALSE)</f>
        <v>NO</v>
      </c>
      <c r="K28" s="7" t="s">
        <v>170</v>
      </c>
      <c r="L28" s="7" t="s">
        <v>171</v>
      </c>
      <c r="M28" s="7">
        <v>2</v>
      </c>
      <c r="N28" s="7" t="s">
        <v>172</v>
      </c>
      <c r="O28" s="7" t="s">
        <v>173</v>
      </c>
      <c r="P28" s="7">
        <v>2020</v>
      </c>
      <c r="Q28" s="7">
        <v>109</v>
      </c>
      <c r="R28" s="7">
        <v>11</v>
      </c>
      <c r="S28" s="7">
        <v>1374</v>
      </c>
      <c r="T28" s="7">
        <v>1380</v>
      </c>
    </row>
    <row r="29" spans="2:20" s="1" customFormat="1">
      <c r="B29" s="6" t="s">
        <v>174</v>
      </c>
      <c r="C29" s="6" t="s">
        <v>175</v>
      </c>
      <c r="D29" s="6" t="s">
        <v>176</v>
      </c>
      <c r="E29" s="7" t="s">
        <v>23</v>
      </c>
      <c r="F29" s="7">
        <f>VLOOKUP(N29,[1]Revistas!$B$2:$G$62863,2,FALSE)</f>
        <v>3.9020000000000001</v>
      </c>
      <c r="G29" s="7" t="str">
        <f>VLOOKUP(N29,[1]Revistas!$B$2:$G$62863,3,FALSE)</f>
        <v>Q2</v>
      </c>
      <c r="H29" s="7" t="str">
        <f>VLOOKUP(N29,[1]Revistas!$B$2:$G$62863,4,FALSE)</f>
        <v>CARDIAC &amp; CARDIOVASCULAR SYSTEMS -- SCIE</v>
      </c>
      <c r="I29" s="7" t="str">
        <f>VLOOKUP(N29,[1]Revistas!$B$2:$G$62863,5,FALSE)</f>
        <v>44/138</v>
      </c>
      <c r="J29" s="7" t="str">
        <f>VLOOKUP(N29,[1]Revistas!$B$2:$G$62863,6,FALSE)</f>
        <v>NO</v>
      </c>
      <c r="K29" s="7" t="s">
        <v>177</v>
      </c>
      <c r="L29" s="7" t="s">
        <v>178</v>
      </c>
      <c r="M29" s="7">
        <v>7</v>
      </c>
      <c r="N29" s="7" t="s">
        <v>179</v>
      </c>
      <c r="O29" s="7" t="s">
        <v>86</v>
      </c>
      <c r="P29" s="7">
        <v>2020</v>
      </c>
      <c r="Q29" s="7">
        <v>7</v>
      </c>
      <c r="R29" s="7">
        <v>2</v>
      </c>
      <c r="S29" s="7">
        <v>763</v>
      </c>
      <c r="T29" s="7">
        <v>767</v>
      </c>
    </row>
    <row r="30" spans="2:20" s="1" customFormat="1">
      <c r="B30" s="6" t="s">
        <v>180</v>
      </c>
      <c r="C30" s="6" t="s">
        <v>181</v>
      </c>
      <c r="D30" s="6" t="s">
        <v>182</v>
      </c>
      <c r="E30" s="7" t="s">
        <v>89</v>
      </c>
      <c r="F30" s="7">
        <f>VLOOKUP(N30,[1]Revistas!$B$2:$G$62863,2,FALSE)</f>
        <v>11.627000000000001</v>
      </c>
      <c r="G30" s="7" t="str">
        <f>VLOOKUP(N30,[1]Revistas!$B$2:$G$62863,3,FALSE)</f>
        <v>Q1</v>
      </c>
      <c r="H30" s="7" t="str">
        <f>VLOOKUP(N30,[1]Revistas!$B$2:$G$62863,4,FALSE)</f>
        <v>CARDIAC &amp; CARDIOVASCULAR SYSTEMS -- SCIE</v>
      </c>
      <c r="I30" s="7" t="str">
        <f>VLOOKUP(N30,[1]Revistas!$B$2:$G$62863,5,FALSE)</f>
        <v>9/138</v>
      </c>
      <c r="J30" s="7" t="str">
        <f>VLOOKUP(N30,[1]Revistas!$B$2:$G$62863,6,FALSE)</f>
        <v>SI</v>
      </c>
      <c r="K30" s="7" t="s">
        <v>183</v>
      </c>
      <c r="L30" s="7" t="s">
        <v>184</v>
      </c>
      <c r="M30" s="7">
        <v>0</v>
      </c>
      <c r="N30" s="7" t="s">
        <v>185</v>
      </c>
      <c r="O30" s="7" t="s">
        <v>104</v>
      </c>
      <c r="P30" s="7">
        <v>2020</v>
      </c>
      <c r="Q30" s="7">
        <v>22</v>
      </c>
      <c r="R30" s="7">
        <v>2</v>
      </c>
      <c r="S30" s="7">
        <v>375</v>
      </c>
      <c r="T30" s="7">
        <v>377</v>
      </c>
    </row>
    <row r="31" spans="2:20" s="1" customFormat="1">
      <c r="B31" s="6" t="s">
        <v>186</v>
      </c>
      <c r="C31" s="6" t="s">
        <v>187</v>
      </c>
      <c r="D31" s="6" t="s">
        <v>121</v>
      </c>
      <c r="E31" s="7" t="s">
        <v>23</v>
      </c>
      <c r="F31" s="7">
        <f>VLOOKUP(N31,[1]Revistas!$B$2:$G$62863,2,FALSE)</f>
        <v>1.4530000000000001</v>
      </c>
      <c r="G31" s="7" t="str">
        <f>VLOOKUP(N31,[1]Revistas!$B$2:$G$62863,3,FALSE)</f>
        <v>Q4</v>
      </c>
      <c r="H31" s="7" t="str">
        <f>VLOOKUP(N31,[1]Revistas!$B$2:$G$62863,4,FALSE)</f>
        <v>CARDIAC &amp; CARDIOVASCULAR SYSTEMS -- SCIE</v>
      </c>
      <c r="I31" s="7" t="str">
        <f>VLOOKUP(N31,[1]Revistas!$B$2:$G$62863,5,FALSE)</f>
        <v>110/138</v>
      </c>
      <c r="J31" s="7" t="str">
        <f>VLOOKUP(N31,[1]Revistas!$B$2:$G$62863,6,FALSE)</f>
        <v>NO</v>
      </c>
      <c r="K31" s="7" t="s">
        <v>188</v>
      </c>
      <c r="L31" s="7" t="s">
        <v>131</v>
      </c>
      <c r="M31" s="7">
        <v>0</v>
      </c>
      <c r="N31" s="7" t="s">
        <v>124</v>
      </c>
      <c r="O31" s="7" t="s">
        <v>173</v>
      </c>
      <c r="P31" s="7">
        <v>2020</v>
      </c>
      <c r="Q31" s="7">
        <v>32</v>
      </c>
      <c r="R31" s="7">
        <v>11</v>
      </c>
      <c r="S31" s="7" t="s">
        <v>189</v>
      </c>
      <c r="T31" s="7" t="s">
        <v>190</v>
      </c>
    </row>
    <row r="32" spans="2:20" s="1" customFormat="1">
      <c r="B32" s="6" t="s">
        <v>191</v>
      </c>
      <c r="C32" s="6" t="s">
        <v>192</v>
      </c>
      <c r="D32" s="6" t="s">
        <v>47</v>
      </c>
      <c r="E32" s="7" t="s">
        <v>23</v>
      </c>
      <c r="F32" s="7">
        <f>VLOOKUP(N32,[1]Revistas!$B$2:$G$62863,2,FALSE)</f>
        <v>4.6420000000000003</v>
      </c>
      <c r="G32" s="7" t="str">
        <f>VLOOKUP(N32,[1]Revistas!$B$2:$G$62863,3,FALSE)</f>
        <v>Q1</v>
      </c>
      <c r="H32" s="7" t="str">
        <f>VLOOKUP(N32,[1]Revistas!$B$2:$G$62863,4,FALSE)</f>
        <v>CARDIAC &amp; CARDIOVASCULAR SYSTEMS -- SCIE</v>
      </c>
      <c r="I32" s="7" t="str">
        <f>VLOOKUP(N32,[1]Revistas!$B$2:$G$62863,5,FALSE)</f>
        <v>30/138</v>
      </c>
      <c r="J32" s="7" t="str">
        <f>VLOOKUP(N32,[1]Revistas!$B$2:$G$62863,6,FALSE)</f>
        <v>NO</v>
      </c>
      <c r="K32" s="7" t="s">
        <v>193</v>
      </c>
      <c r="L32" s="7" t="s">
        <v>194</v>
      </c>
      <c r="M32" s="7">
        <v>0</v>
      </c>
      <c r="N32" s="7" t="s">
        <v>51</v>
      </c>
      <c r="O32" s="7" t="s">
        <v>195</v>
      </c>
      <c r="P32" s="7">
        <v>2020</v>
      </c>
      <c r="Q32" s="7">
        <v>73</v>
      </c>
      <c r="R32" s="7">
        <v>12</v>
      </c>
      <c r="S32" s="7">
        <v>994</v>
      </c>
      <c r="T32" s="7">
        <v>1002</v>
      </c>
    </row>
    <row r="33" spans="2:20" s="1" customFormat="1">
      <c r="B33" s="6" t="s">
        <v>196</v>
      </c>
      <c r="C33" s="6" t="s">
        <v>197</v>
      </c>
      <c r="D33" s="6" t="s">
        <v>198</v>
      </c>
      <c r="E33" s="7" t="s">
        <v>23</v>
      </c>
      <c r="F33" s="7">
        <f>VLOOKUP(N33,[1]Revistas!$B$2:$G$62863,2,FALSE)</f>
        <v>7.3319999999999999</v>
      </c>
      <c r="G33" s="7" t="str">
        <f>VLOOKUP(N33,[1]Revistas!$B$2:$G$62863,3,FALSE)</f>
        <v>Q1</v>
      </c>
      <c r="H33" s="7" t="str">
        <f>VLOOKUP(N33,[1]Revistas!$B$2:$G$62863,4,FALSE)</f>
        <v>ENDOCRINOLOGY &amp; METABOLISM -- SCIE</v>
      </c>
      <c r="I33" s="7" t="str">
        <f>VLOOKUP(N33,[1]Revistas!$B$2:$G$62863,5,FALSE)</f>
        <v>11/143</v>
      </c>
      <c r="J33" s="7" t="str">
        <f>VLOOKUP(N33,[1]Revistas!$B$2:$G$62863,6,FALSE)</f>
        <v>SI</v>
      </c>
      <c r="K33" s="7" t="s">
        <v>199</v>
      </c>
      <c r="L33" s="7" t="s">
        <v>200</v>
      </c>
      <c r="M33" s="7">
        <v>0</v>
      </c>
      <c r="N33" s="7" t="s">
        <v>201</v>
      </c>
      <c r="O33" s="7" t="s">
        <v>202</v>
      </c>
      <c r="P33" s="7">
        <v>2020</v>
      </c>
      <c r="Q33" s="7">
        <v>19</v>
      </c>
      <c r="R33" s="7">
        <v>1</v>
      </c>
      <c r="S33" s="7"/>
      <c r="T33" s="7">
        <v>215</v>
      </c>
    </row>
    <row r="34" spans="2:20" s="1" customFormat="1">
      <c r="B34" s="6" t="s">
        <v>203</v>
      </c>
      <c r="C34" s="6" t="s">
        <v>204</v>
      </c>
      <c r="D34" s="6" t="s">
        <v>76</v>
      </c>
      <c r="E34" s="7" t="s">
        <v>23</v>
      </c>
      <c r="F34" s="7">
        <f>VLOOKUP(N34,[1]Revistas!$B$2:$G$62863,2,FALSE)</f>
        <v>20.588999999999999</v>
      </c>
      <c r="G34" s="7" t="str">
        <f>VLOOKUP(N34,[1]Revistas!$B$2:$G$62863,3,FALSE)</f>
        <v>Q1</v>
      </c>
      <c r="H34" s="7" t="str">
        <f>VLOOKUP(N34,[1]Revistas!$B$2:$G$62863,4,FALSE)</f>
        <v>CARDIAC &amp; CARDIOVASCULAR SYSTEMS -- SCIE</v>
      </c>
      <c r="I34" s="7" t="str">
        <f>VLOOKUP(N34,[1]Revistas!$B$2:$G$62863,5,FALSE)</f>
        <v>3 DE 138</v>
      </c>
      <c r="J34" s="7" t="str">
        <f>VLOOKUP(N34,[1]Revistas!$B$2:$G$62863,6,FALSE)</f>
        <v>SI</v>
      </c>
      <c r="K34" s="7" t="s">
        <v>205</v>
      </c>
      <c r="L34" s="7" t="s">
        <v>206</v>
      </c>
      <c r="M34" s="7">
        <v>2</v>
      </c>
      <c r="N34" s="7" t="s">
        <v>79</v>
      </c>
      <c r="O34" s="7">
        <v>43040</v>
      </c>
      <c r="P34" s="7">
        <v>2020</v>
      </c>
      <c r="Q34" s="7">
        <v>76</v>
      </c>
      <c r="R34" s="7">
        <v>20</v>
      </c>
      <c r="S34" s="7">
        <v>2321</v>
      </c>
      <c r="T34" s="7">
        <v>2330</v>
      </c>
    </row>
    <row r="35" spans="2:20" s="1" customFormat="1">
      <c r="B35" s="6" t="s">
        <v>207</v>
      </c>
      <c r="C35" s="6" t="s">
        <v>208</v>
      </c>
      <c r="D35" s="6" t="s">
        <v>33</v>
      </c>
      <c r="E35" s="7" t="s">
        <v>23</v>
      </c>
      <c r="F35" s="7">
        <f>VLOOKUP(N35,[1]Revistas!$B$2:$G$62863,2,FALSE)</f>
        <v>74.698999999999998</v>
      </c>
      <c r="G35" s="7" t="str">
        <f>VLOOKUP(N35,[1]Revistas!$B$2:$G$62863,3,FALSE)</f>
        <v>Q1</v>
      </c>
      <c r="H35" s="7" t="str">
        <f>VLOOKUP(N35,[1]Revistas!$B$2:$G$62863,4,FALSE)</f>
        <v>MEDICINE, GENERAL &amp; INTERNAL -- SCIE</v>
      </c>
      <c r="I35" s="7" t="str">
        <f>VLOOKUP(N35,[1]Revistas!$B$2:$G$62863,5,FALSE)</f>
        <v>1 DE 165</v>
      </c>
      <c r="J35" s="7" t="str">
        <f>VLOOKUP(N35,[1]Revistas!$B$2:$G$62863,6,FALSE)</f>
        <v>SI</v>
      </c>
      <c r="K35" s="7" t="s">
        <v>209</v>
      </c>
      <c r="L35" s="7" t="s">
        <v>210</v>
      </c>
      <c r="M35" s="7">
        <v>158</v>
      </c>
      <c r="N35" s="7" t="s">
        <v>36</v>
      </c>
      <c r="O35" s="7" t="s">
        <v>211</v>
      </c>
      <c r="P35" s="7">
        <v>2020</v>
      </c>
      <c r="Q35" s="7">
        <v>382</v>
      </c>
      <c r="R35" s="7">
        <v>15</v>
      </c>
      <c r="S35" s="7">
        <v>1395</v>
      </c>
      <c r="T35" s="7">
        <v>1407</v>
      </c>
    </row>
    <row r="36" spans="2:20" s="1" customFormat="1">
      <c r="B36" s="6" t="s">
        <v>212</v>
      </c>
      <c r="C36" s="6" t="s">
        <v>213</v>
      </c>
      <c r="D36" s="6" t="s">
        <v>214</v>
      </c>
      <c r="E36" s="7" t="s">
        <v>23</v>
      </c>
      <c r="F36" s="7">
        <f>VLOOKUP(N36,[1]Revistas!$B$2:$G$62863,2,FALSE)</f>
        <v>23.603000000000002</v>
      </c>
      <c r="G36" s="7" t="str">
        <f>VLOOKUP(N36,[1]Revistas!$B$2:$G$62863,3,FALSE)</f>
        <v>Q1</v>
      </c>
      <c r="H36" s="7" t="str">
        <f>VLOOKUP(N36,[1]Revistas!$B$2:$G$62863,4,FALSE)</f>
        <v>CARDIAC &amp; CARDIOVASCULAR SYSTEMS -- SCIE</v>
      </c>
      <c r="I36" s="7" t="str">
        <f>VLOOKUP(N36,[1]Revistas!$B$2:$G$62863,5,FALSE)</f>
        <v>1/138</v>
      </c>
      <c r="J36" s="7" t="str">
        <f>VLOOKUP(N36,[1]Revistas!$B$2:$G$62863,6,FALSE)</f>
        <v>SI</v>
      </c>
      <c r="K36" s="7" t="s">
        <v>215</v>
      </c>
      <c r="L36" s="7" t="s">
        <v>216</v>
      </c>
      <c r="M36" s="7">
        <v>1</v>
      </c>
      <c r="N36" s="7" t="s">
        <v>217</v>
      </c>
      <c r="O36" s="7">
        <v>37926</v>
      </c>
      <c r="P36" s="7">
        <v>2020</v>
      </c>
      <c r="Q36" s="7">
        <v>142</v>
      </c>
      <c r="R36" s="7">
        <v>18</v>
      </c>
      <c r="S36" s="7">
        <v>1725</v>
      </c>
      <c r="T36" s="7">
        <v>1735</v>
      </c>
    </row>
    <row r="37" spans="2:20" s="1" customFormat="1">
      <c r="B37" s="6" t="s">
        <v>218</v>
      </c>
      <c r="C37" s="6" t="s">
        <v>219</v>
      </c>
      <c r="D37" s="6" t="s">
        <v>220</v>
      </c>
      <c r="E37" s="7" t="s">
        <v>23</v>
      </c>
      <c r="F37" s="7">
        <f>VLOOKUP(N37,[1]Revistas!$B$2:$G$62863,2,FALSE)</f>
        <v>1.883</v>
      </c>
      <c r="G37" s="7" t="str">
        <f>VLOOKUP(N37,[1]Revistas!$B$2:$G$62863,3,FALSE)</f>
        <v>Q3</v>
      </c>
      <c r="H37" s="7" t="str">
        <f>VLOOKUP(N37,[1]Revistas!$B$2:$G$62863,4,FALSE)</f>
        <v>MEDICINE, RESEARCH &amp; EXPERIMENTAL -- SCIE</v>
      </c>
      <c r="I37" s="7" t="str">
        <f>VLOOKUP(N37,[1]Revistas!$B$2:$G$62863,5,FALSE)</f>
        <v>102/138</v>
      </c>
      <c r="J37" s="7" t="str">
        <f>VLOOKUP(N37,[1]Revistas!$B$2:$G$62863,6,FALSE)</f>
        <v>NO</v>
      </c>
      <c r="K37" s="7" t="s">
        <v>221</v>
      </c>
      <c r="L37" s="7" t="s">
        <v>222</v>
      </c>
      <c r="M37" s="7">
        <v>0</v>
      </c>
      <c r="N37" s="7" t="s">
        <v>223</v>
      </c>
      <c r="O37" s="7">
        <v>43497</v>
      </c>
      <c r="P37" s="7">
        <v>2020</v>
      </c>
      <c r="Q37" s="7">
        <v>21</v>
      </c>
      <c r="R37" s="7">
        <v>1</v>
      </c>
      <c r="S37" s="7"/>
      <c r="T37" s="7">
        <v>206</v>
      </c>
    </row>
    <row r="38" spans="2:20" s="1" customFormat="1">
      <c r="B38" s="6" t="s">
        <v>224</v>
      </c>
      <c r="C38" s="6" t="s">
        <v>225</v>
      </c>
      <c r="D38" s="6" t="s">
        <v>226</v>
      </c>
      <c r="E38" s="7" t="s">
        <v>23</v>
      </c>
      <c r="F38" s="7">
        <f>VLOOKUP(N38,[1]Revistas!$B$2:$G$62863,2,FALSE)</f>
        <v>4.3289999999999997</v>
      </c>
      <c r="G38" s="7" t="str">
        <f>VLOOKUP(N38,[1]Revistas!$B$2:$G$62863,3,FALSE)</f>
        <v>Q1</v>
      </c>
      <c r="H38" s="7" t="str">
        <f>VLOOKUP(N38,[1]Revistas!$B$2:$G$62863,4,FALSE)</f>
        <v>MEDICINE, GENERAL &amp; INTERNAL -- SCIE</v>
      </c>
      <c r="I38" s="7" t="str">
        <f>VLOOKUP(N38,[1]Revistas!$B$2:$G$62863,5,FALSE)</f>
        <v>26/165</v>
      </c>
      <c r="J38" s="7" t="str">
        <f>VLOOKUP(N38,[1]Revistas!$B$2:$G$62863,6,FALSE)</f>
        <v>NO</v>
      </c>
      <c r="K38" s="7" t="s">
        <v>227</v>
      </c>
      <c r="L38" s="7" t="s">
        <v>228</v>
      </c>
      <c r="M38" s="7">
        <v>2</v>
      </c>
      <c r="N38" s="7" t="s">
        <v>229</v>
      </c>
      <c r="O38" s="7" t="s">
        <v>86</v>
      </c>
      <c r="P38" s="7">
        <v>2020</v>
      </c>
      <c r="Q38" s="7">
        <v>74</v>
      </c>
      <c r="R38" s="7"/>
      <c r="S38" s="7">
        <v>49</v>
      </c>
      <c r="T38" s="7">
        <v>54</v>
      </c>
    </row>
    <row r="39" spans="2:20" s="1" customFormat="1">
      <c r="B39" s="6" t="s">
        <v>230</v>
      </c>
      <c r="C39" s="6" t="s">
        <v>231</v>
      </c>
      <c r="D39" s="6" t="s">
        <v>47</v>
      </c>
      <c r="E39" s="7" t="s">
        <v>48</v>
      </c>
      <c r="F39" s="7">
        <f>VLOOKUP(N39,[1]Revistas!$B$2:$G$62863,2,FALSE)</f>
        <v>4.6420000000000003</v>
      </c>
      <c r="G39" s="7" t="str">
        <f>VLOOKUP(N39,[1]Revistas!$B$2:$G$62863,3,FALSE)</f>
        <v>Q1</v>
      </c>
      <c r="H39" s="7" t="str">
        <f>VLOOKUP(N39,[1]Revistas!$B$2:$G$62863,4,FALSE)</f>
        <v>CARDIAC &amp; CARDIOVASCULAR SYSTEMS -- SCIE</v>
      </c>
      <c r="I39" s="7" t="str">
        <f>VLOOKUP(N39,[1]Revistas!$B$2:$G$62863,5,FALSE)</f>
        <v>30/138</v>
      </c>
      <c r="J39" s="7" t="str">
        <f>VLOOKUP(N39,[1]Revistas!$B$2:$G$62863,6,FALSE)</f>
        <v>NO</v>
      </c>
      <c r="K39" s="7" t="s">
        <v>232</v>
      </c>
      <c r="L39" s="7" t="s">
        <v>233</v>
      </c>
      <c r="M39" s="7">
        <v>0</v>
      </c>
      <c r="N39" s="7" t="s">
        <v>51</v>
      </c>
      <c r="O39" s="7" t="s">
        <v>234</v>
      </c>
      <c r="P39" s="7">
        <v>2020</v>
      </c>
      <c r="Q39" s="7">
        <v>73</v>
      </c>
      <c r="R39" s="7">
        <v>3</v>
      </c>
      <c r="S39" s="7">
        <v>265</v>
      </c>
      <c r="T39" s="7">
        <v>267</v>
      </c>
    </row>
    <row r="40" spans="2:20" s="1" customFormat="1">
      <c r="B40" s="6" t="s">
        <v>235</v>
      </c>
      <c r="C40" s="6" t="s">
        <v>236</v>
      </c>
      <c r="D40" s="6" t="s">
        <v>237</v>
      </c>
      <c r="E40" s="7" t="s">
        <v>23</v>
      </c>
      <c r="F40" s="7">
        <f>VLOOKUP(N40,[1]Revistas!$B$2:$G$62863,2,FALSE)</f>
        <v>3.3029999999999999</v>
      </c>
      <c r="G40" s="7" t="str">
        <f>VLOOKUP(N40,[1]Revistas!$B$2:$G$62863,3,FALSE)</f>
        <v>Q1</v>
      </c>
      <c r="H40" s="7" t="str">
        <f>VLOOKUP(N40,[1]Revistas!$B$2:$G$62863,4,FALSE)</f>
        <v>MEDICINE, GENERAL &amp; INTERNAL -- SCIE</v>
      </c>
      <c r="I40" s="7" t="str">
        <f>VLOOKUP(N40,[1]Revistas!$B$2:$G$62863,5,FALSE)</f>
        <v>36/165</v>
      </c>
      <c r="J40" s="7" t="str">
        <f>VLOOKUP(N40,[1]Revistas!$B$2:$G$62863,6,FALSE)</f>
        <v>NO</v>
      </c>
      <c r="K40" s="7" t="s">
        <v>238</v>
      </c>
      <c r="L40" s="7" t="s">
        <v>239</v>
      </c>
      <c r="M40" s="7">
        <v>1</v>
      </c>
      <c r="N40" s="7" t="s">
        <v>240</v>
      </c>
      <c r="O40" s="7" t="s">
        <v>66</v>
      </c>
      <c r="P40" s="7">
        <v>2020</v>
      </c>
      <c r="Q40" s="7">
        <v>9</v>
      </c>
      <c r="R40" s="7">
        <v>7</v>
      </c>
      <c r="S40" s="7"/>
      <c r="T40" s="7">
        <v>2295</v>
      </c>
    </row>
    <row r="41" spans="2:20" s="1" customFormat="1">
      <c r="B41" s="6" t="s">
        <v>241</v>
      </c>
      <c r="C41" s="6" t="s">
        <v>242</v>
      </c>
      <c r="D41" s="6" t="s">
        <v>47</v>
      </c>
      <c r="E41" s="7" t="s">
        <v>23</v>
      </c>
      <c r="F41" s="7">
        <f>VLOOKUP(N41,[1]Revistas!$B$2:$G$62863,2,FALSE)</f>
        <v>4.6420000000000003</v>
      </c>
      <c r="G41" s="7" t="str">
        <f>VLOOKUP(N41,[1]Revistas!$B$2:$G$62863,3,FALSE)</f>
        <v>Q1</v>
      </c>
      <c r="H41" s="7" t="str">
        <f>VLOOKUP(N41,[1]Revistas!$B$2:$G$62863,4,FALSE)</f>
        <v>CARDIAC &amp; CARDIOVASCULAR SYSTEMS -- SCIE</v>
      </c>
      <c r="I41" s="7" t="str">
        <f>VLOOKUP(N41,[1]Revistas!$B$2:$G$62863,5,FALSE)</f>
        <v>30/138</v>
      </c>
      <c r="J41" s="7" t="str">
        <f>VLOOKUP(N41,[1]Revistas!$B$2:$G$62863,6,FALSE)</f>
        <v>NO</v>
      </c>
      <c r="K41" s="7" t="s">
        <v>243</v>
      </c>
      <c r="L41" s="7" t="s">
        <v>244</v>
      </c>
      <c r="M41" s="7">
        <v>1</v>
      </c>
      <c r="N41" s="7" t="s">
        <v>51</v>
      </c>
      <c r="O41" s="7" t="s">
        <v>104</v>
      </c>
      <c r="P41" s="7">
        <v>2020</v>
      </c>
      <c r="Q41" s="7">
        <v>73</v>
      </c>
      <c r="R41" s="7">
        <v>2</v>
      </c>
      <c r="S41" s="7">
        <v>123</v>
      </c>
      <c r="T41" s="7">
        <v>130</v>
      </c>
    </row>
    <row r="42" spans="2:20" s="1" customFormat="1">
      <c r="B42" s="6" t="s">
        <v>245</v>
      </c>
      <c r="C42" s="6" t="s">
        <v>246</v>
      </c>
      <c r="D42" s="6" t="s">
        <v>76</v>
      </c>
      <c r="E42" s="7" t="s">
        <v>23</v>
      </c>
      <c r="F42" s="7">
        <f>VLOOKUP(N42,[1]Revistas!$B$2:$G$62863,2,FALSE)</f>
        <v>20.588999999999999</v>
      </c>
      <c r="G42" s="7" t="str">
        <f>VLOOKUP(N42,[1]Revistas!$B$2:$G$62863,3,FALSE)</f>
        <v>Q1</v>
      </c>
      <c r="H42" s="7" t="str">
        <f>VLOOKUP(N42,[1]Revistas!$B$2:$G$62863,4,FALSE)</f>
        <v>CARDIAC &amp; CARDIOVASCULAR SYSTEMS -- SCIE</v>
      </c>
      <c r="I42" s="7" t="str">
        <f>VLOOKUP(N42,[1]Revistas!$B$2:$G$62863,5,FALSE)</f>
        <v>3 DE 138</v>
      </c>
      <c r="J42" s="7" t="str">
        <f>VLOOKUP(N42,[1]Revistas!$B$2:$G$62863,6,FALSE)</f>
        <v>SI</v>
      </c>
      <c r="K42" s="7" t="s">
        <v>247</v>
      </c>
      <c r="L42" s="7" t="s">
        <v>248</v>
      </c>
      <c r="M42" s="7">
        <v>1</v>
      </c>
      <c r="N42" s="7" t="s">
        <v>79</v>
      </c>
      <c r="O42" s="7">
        <v>42248</v>
      </c>
      <c r="P42" s="7">
        <v>2020</v>
      </c>
      <c r="Q42" s="7">
        <v>76</v>
      </c>
      <c r="R42" s="7">
        <v>11</v>
      </c>
      <c r="S42" s="7">
        <v>1277</v>
      </c>
      <c r="T42" s="7">
        <v>1286</v>
      </c>
    </row>
    <row r="43" spans="2:20" s="1" customFormat="1">
      <c r="B43" s="6" t="s">
        <v>249</v>
      </c>
      <c r="C43" s="6" t="s">
        <v>250</v>
      </c>
      <c r="D43" s="6" t="s">
        <v>161</v>
      </c>
      <c r="E43" s="7" t="s">
        <v>23</v>
      </c>
      <c r="F43" s="7">
        <f>VLOOKUP(N43,[1]Revistas!$B$2:$G$62863,2,FALSE)</f>
        <v>3.9929999999999999</v>
      </c>
      <c r="G43" s="7" t="str">
        <f>VLOOKUP(N43,[1]Revistas!$B$2:$G$62863,3,FALSE)</f>
        <v>Q2</v>
      </c>
      <c r="H43" s="7" t="str">
        <f>VLOOKUP(N43,[1]Revistas!$B$2:$G$62863,4,FALSE)</f>
        <v>CARDIAC &amp; CARDIOVASCULAR SYSTEMS -- SCIE</v>
      </c>
      <c r="I43" s="7" t="str">
        <f>VLOOKUP(N43,[1]Revistas!$B$2:$G$62863,5,FALSE)</f>
        <v>41/138</v>
      </c>
      <c r="J43" s="7" t="str">
        <f>VLOOKUP(N43,[1]Revistas!$B$2:$G$62863,6,FALSE)</f>
        <v>NO</v>
      </c>
      <c r="K43" s="7" t="s">
        <v>251</v>
      </c>
      <c r="L43" s="7" t="s">
        <v>252</v>
      </c>
      <c r="M43" s="7">
        <v>5</v>
      </c>
      <c r="N43" s="7" t="s">
        <v>164</v>
      </c>
      <c r="O43" s="7" t="s">
        <v>90</v>
      </c>
      <c r="P43" s="7">
        <v>2020</v>
      </c>
      <c r="Q43" s="7">
        <v>16</v>
      </c>
      <c r="R43" s="7">
        <v>3</v>
      </c>
      <c r="S43" s="7">
        <v>210</v>
      </c>
      <c r="T43" s="7" t="s">
        <v>73</v>
      </c>
    </row>
    <row r="44" spans="2:20" s="1" customFormat="1">
      <c r="B44" s="6" t="s">
        <v>253</v>
      </c>
      <c r="C44" s="6" t="s">
        <v>254</v>
      </c>
      <c r="D44" s="6" t="s">
        <v>255</v>
      </c>
      <c r="E44" s="7" t="s">
        <v>23</v>
      </c>
      <c r="F44" s="7">
        <f>VLOOKUP(N44,[1]Revistas!$B$2:$G$62863,2,FALSE)</f>
        <v>3.8130000000000002</v>
      </c>
      <c r="G44" s="7" t="str">
        <f>VLOOKUP(N44,[1]Revistas!$B$2:$G$62863,3,FALSE)</f>
        <v>Q2</v>
      </c>
      <c r="H44" s="7" t="str">
        <f>VLOOKUP(N44,[1]Revistas!$B$2:$G$62863,4,FALSE)</f>
        <v>CARDIAC &amp; CARDIOVASCULAR SYSTEMS -- SCIE</v>
      </c>
      <c r="I44" s="7" t="str">
        <f>VLOOKUP(N44,[1]Revistas!$B$2:$G$62863,5,FALSE)</f>
        <v>47/138</v>
      </c>
      <c r="J44" s="7" t="str">
        <f>VLOOKUP(N44,[1]Revistas!$B$2:$G$62863,6,FALSE)</f>
        <v>NO</v>
      </c>
      <c r="K44" s="7" t="s">
        <v>256</v>
      </c>
      <c r="L44" s="7" t="s">
        <v>257</v>
      </c>
      <c r="M44" s="7">
        <v>2</v>
      </c>
      <c r="N44" s="7" t="s">
        <v>258</v>
      </c>
      <c r="O44" s="7" t="s">
        <v>90</v>
      </c>
      <c r="P44" s="7">
        <v>2020</v>
      </c>
      <c r="Q44" s="7">
        <v>9</v>
      </c>
      <c r="R44" s="7">
        <v>4</v>
      </c>
      <c r="S44" s="7">
        <v>313</v>
      </c>
      <c r="T44" s="7">
        <v>322</v>
      </c>
    </row>
    <row r="45" spans="2:20" s="1" customFormat="1">
      <c r="B45" s="6" t="s">
        <v>259</v>
      </c>
      <c r="C45" s="6" t="s">
        <v>260</v>
      </c>
      <c r="D45" s="6" t="s">
        <v>261</v>
      </c>
      <c r="E45" s="7" t="s">
        <v>23</v>
      </c>
      <c r="F45" s="7">
        <f>VLOOKUP(N45,[1]Revistas!$B$2:$G$62863,2,FALSE)</f>
        <v>4.1529999999999996</v>
      </c>
      <c r="G45" s="7" t="str">
        <f>VLOOKUP(N45,[1]Revistas!$B$2:$G$62863,3,FALSE)</f>
        <v>Q2</v>
      </c>
      <c r="H45" s="7" t="str">
        <f>VLOOKUP(N45,[1]Revistas!$B$2:$G$62863,4,FALSE)</f>
        <v>CARDIAC &amp; CARDIOVASCULAR SYSTEMS -- SCIE</v>
      </c>
      <c r="I45" s="7" t="str">
        <f>VLOOKUP(N45,[1]Revistas!$B$2:$G$62863,5,FALSE)</f>
        <v>35/138</v>
      </c>
      <c r="J45" s="7" t="str">
        <f>VLOOKUP(N45,[1]Revistas!$B$2:$G$62863,6,FALSE)</f>
        <v>NO</v>
      </c>
      <c r="K45" s="7" t="s">
        <v>262</v>
      </c>
      <c r="L45" s="7" t="s">
        <v>263</v>
      </c>
      <c r="M45" s="7">
        <v>0</v>
      </c>
      <c r="N45" s="7" t="s">
        <v>264</v>
      </c>
      <c r="O45" s="7" t="s">
        <v>173</v>
      </c>
      <c r="P45" s="7">
        <v>2020</v>
      </c>
      <c r="Q45" s="7">
        <v>229</v>
      </c>
      <c r="R45" s="7"/>
      <c r="S45" s="7">
        <v>100</v>
      </c>
      <c r="T45" s="7">
        <v>109</v>
      </c>
    </row>
    <row r="46" spans="2:20" s="1" customFormat="1">
      <c r="B46" s="6" t="s">
        <v>265</v>
      </c>
      <c r="C46" s="6" t="s">
        <v>266</v>
      </c>
      <c r="D46" s="6" t="s">
        <v>33</v>
      </c>
      <c r="E46" s="7" t="s">
        <v>23</v>
      </c>
      <c r="F46" s="7">
        <f>VLOOKUP(N46,[1]Revistas!$B$2:$G$62863,2,FALSE)</f>
        <v>74.698999999999998</v>
      </c>
      <c r="G46" s="7" t="str">
        <f>VLOOKUP(N46,[1]Revistas!$B$2:$G$62863,3,FALSE)</f>
        <v>Q1</v>
      </c>
      <c r="H46" s="7" t="str">
        <f>VLOOKUP(N46,[1]Revistas!$B$2:$G$62863,4,FALSE)</f>
        <v>MEDICINE, GENERAL &amp; INTERNAL -- SCIE</v>
      </c>
      <c r="I46" s="7" t="str">
        <f>VLOOKUP(N46,[1]Revistas!$B$2:$G$62863,5,FALSE)</f>
        <v>1 DE 165</v>
      </c>
      <c r="J46" s="7" t="str">
        <f>VLOOKUP(N46,[1]Revistas!$B$2:$G$62863,6,FALSE)</f>
        <v>SI</v>
      </c>
      <c r="K46" s="7" t="s">
        <v>267</v>
      </c>
      <c r="L46" s="7" t="s">
        <v>268</v>
      </c>
      <c r="M46" s="7">
        <v>34</v>
      </c>
      <c r="N46" s="7" t="s">
        <v>36</v>
      </c>
      <c r="O46" s="7">
        <v>46082</v>
      </c>
      <c r="P46" s="7">
        <v>2020</v>
      </c>
      <c r="Q46" s="7">
        <v>382</v>
      </c>
      <c r="R46" s="7">
        <v>13</v>
      </c>
      <c r="S46" s="7">
        <v>1208</v>
      </c>
      <c r="T46" s="7" t="s">
        <v>269</v>
      </c>
    </row>
    <row r="47" spans="2:20" s="1" customFormat="1">
      <c r="B47" s="6" t="s">
        <v>270</v>
      </c>
      <c r="C47" s="6" t="s">
        <v>271</v>
      </c>
      <c r="D47" s="6" t="s">
        <v>47</v>
      </c>
      <c r="E47" s="7" t="s">
        <v>48</v>
      </c>
      <c r="F47" s="7">
        <f>VLOOKUP(N47,[1]Revistas!$B$2:$G$62863,2,FALSE)</f>
        <v>4.6420000000000003</v>
      </c>
      <c r="G47" s="7" t="str">
        <f>VLOOKUP(N47,[1]Revistas!$B$2:$G$62863,3,FALSE)</f>
        <v>Q1</v>
      </c>
      <c r="H47" s="7" t="str">
        <f>VLOOKUP(N47,[1]Revistas!$B$2:$G$62863,4,FALSE)</f>
        <v>CARDIAC &amp; CARDIOVASCULAR SYSTEMS -- SCIE</v>
      </c>
      <c r="I47" s="7" t="str">
        <f>VLOOKUP(N47,[1]Revistas!$B$2:$G$62863,5,FALSE)</f>
        <v>30/138</v>
      </c>
      <c r="J47" s="7" t="str">
        <f>VLOOKUP(N47,[1]Revistas!$B$2:$G$62863,6,FALSE)</f>
        <v>NO</v>
      </c>
      <c r="K47" s="7" t="s">
        <v>272</v>
      </c>
      <c r="L47" s="7" t="s">
        <v>273</v>
      </c>
      <c r="M47" s="7">
        <v>0</v>
      </c>
      <c r="N47" s="7" t="s">
        <v>51</v>
      </c>
      <c r="O47" s="7" t="s">
        <v>97</v>
      </c>
      <c r="P47" s="7">
        <v>2020</v>
      </c>
      <c r="Q47" s="7">
        <v>73</v>
      </c>
      <c r="R47" s="7">
        <v>5</v>
      </c>
      <c r="S47" s="7">
        <v>430</v>
      </c>
      <c r="T47" s="7">
        <v>430</v>
      </c>
    </row>
    <row r="48" spans="2:20" s="1" customFormat="1">
      <c r="B48" s="6" t="s">
        <v>274</v>
      </c>
      <c r="C48" s="6" t="s">
        <v>275</v>
      </c>
      <c r="D48" s="6" t="s">
        <v>47</v>
      </c>
      <c r="E48" s="7" t="s">
        <v>23</v>
      </c>
      <c r="F48" s="7">
        <f>VLOOKUP(N48,[1]Revistas!$B$2:$G$62863,2,FALSE)</f>
        <v>4.6420000000000003</v>
      </c>
      <c r="G48" s="7" t="str">
        <f>VLOOKUP(N48,[1]Revistas!$B$2:$G$62863,3,FALSE)</f>
        <v>Q1</v>
      </c>
      <c r="H48" s="7" t="str">
        <f>VLOOKUP(N48,[1]Revistas!$B$2:$G$62863,4,FALSE)</f>
        <v>CARDIAC &amp; CARDIOVASCULAR SYSTEMS -- SCIE</v>
      </c>
      <c r="I48" s="7" t="str">
        <f>VLOOKUP(N48,[1]Revistas!$B$2:$G$62863,5,FALSE)</f>
        <v>30/138</v>
      </c>
      <c r="J48" s="7" t="str">
        <f>VLOOKUP(N48,[1]Revistas!$B$2:$G$62863,6,FALSE)</f>
        <v>NO</v>
      </c>
      <c r="K48" s="7" t="s">
        <v>276</v>
      </c>
      <c r="L48" s="7" t="s">
        <v>277</v>
      </c>
      <c r="M48" s="7">
        <v>2</v>
      </c>
      <c r="N48" s="7" t="s">
        <v>51</v>
      </c>
      <c r="O48" s="7" t="s">
        <v>104</v>
      </c>
      <c r="P48" s="7">
        <v>2020</v>
      </c>
      <c r="Q48" s="7">
        <v>73</v>
      </c>
      <c r="R48" s="7">
        <v>2</v>
      </c>
      <c r="S48" s="7">
        <v>161</v>
      </c>
      <c r="T48" s="7">
        <v>167</v>
      </c>
    </row>
    <row r="49" spans="2:20" s="1" customFormat="1">
      <c r="B49" s="6" t="s">
        <v>278</v>
      </c>
      <c r="C49" s="6" t="s">
        <v>279</v>
      </c>
      <c r="D49" s="6" t="s">
        <v>280</v>
      </c>
      <c r="E49" s="7" t="s">
        <v>48</v>
      </c>
      <c r="F49" s="7">
        <f>VLOOKUP(N49,[1]Revistas!$B$2:$G$62863,2,FALSE)</f>
        <v>1.304</v>
      </c>
      <c r="G49" s="7" t="str">
        <f>VLOOKUP(N49,[1]Revistas!$B$2:$G$62863,3,FALSE)</f>
        <v>Q4</v>
      </c>
      <c r="H49" s="7" t="str">
        <f>VLOOKUP(N49,[1]Revistas!$B$2:$G$62863,4,FALSE)</f>
        <v>MEDICINE, GENERAL &amp; INTERNAL -- SCIE</v>
      </c>
      <c r="I49" s="7" t="str">
        <f>VLOOKUP(N49,[1]Revistas!$B$2:$G$62863,5,FALSE)</f>
        <v>100/165</v>
      </c>
      <c r="J49" s="7" t="str">
        <f>VLOOKUP(N49,[1]Revistas!$B$2:$G$62863,6,FALSE)</f>
        <v>NO</v>
      </c>
      <c r="K49" s="7" t="s">
        <v>281</v>
      </c>
      <c r="L49" s="7" t="s">
        <v>282</v>
      </c>
      <c r="M49" s="7">
        <v>0</v>
      </c>
      <c r="N49" s="7" t="s">
        <v>283</v>
      </c>
      <c r="O49" s="7" t="s">
        <v>234</v>
      </c>
      <c r="P49" s="7">
        <v>2020</v>
      </c>
      <c r="Q49" s="7">
        <v>220</v>
      </c>
      <c r="R49" s="7">
        <v>2</v>
      </c>
      <c r="S49" s="7">
        <v>146</v>
      </c>
      <c r="T49" s="7">
        <v>147</v>
      </c>
    </row>
    <row r="50" spans="2:20" s="1" customFormat="1">
      <c r="B50" s="6" t="s">
        <v>284</v>
      </c>
      <c r="C50" s="6" t="s">
        <v>285</v>
      </c>
      <c r="D50" s="6" t="s">
        <v>47</v>
      </c>
      <c r="E50" s="7" t="s">
        <v>23</v>
      </c>
      <c r="F50" s="7">
        <f>VLOOKUP(N50,[1]Revistas!$B$2:$G$62863,2,FALSE)</f>
        <v>4.6420000000000003</v>
      </c>
      <c r="G50" s="7" t="str">
        <f>VLOOKUP(N50,[1]Revistas!$B$2:$G$62863,3,FALSE)</f>
        <v>Q1</v>
      </c>
      <c r="H50" s="7" t="str">
        <f>VLOOKUP(N50,[1]Revistas!$B$2:$G$62863,4,FALSE)</f>
        <v>CARDIAC &amp; CARDIOVASCULAR SYSTEMS -- SCIE</v>
      </c>
      <c r="I50" s="7" t="str">
        <f>VLOOKUP(N50,[1]Revistas!$B$2:$G$62863,5,FALSE)</f>
        <v>30/138</v>
      </c>
      <c r="J50" s="7" t="str">
        <f>VLOOKUP(N50,[1]Revistas!$B$2:$G$62863,6,FALSE)</f>
        <v>NO</v>
      </c>
      <c r="K50" s="7" t="s">
        <v>286</v>
      </c>
      <c r="L50" s="7" t="s">
        <v>287</v>
      </c>
      <c r="M50" s="7">
        <v>1</v>
      </c>
      <c r="N50" s="7" t="s">
        <v>51</v>
      </c>
      <c r="O50" s="7" t="s">
        <v>195</v>
      </c>
      <c r="P50" s="7">
        <v>2020</v>
      </c>
      <c r="Q50" s="7">
        <v>73</v>
      </c>
      <c r="R50" s="7">
        <v>12</v>
      </c>
      <c r="S50" s="7">
        <v>985</v>
      </c>
      <c r="T50" s="7">
        <v>993</v>
      </c>
    </row>
    <row r="51" spans="2:20" s="1" customFormat="1">
      <c r="B51" s="6" t="s">
        <v>288</v>
      </c>
      <c r="C51" s="6" t="s">
        <v>289</v>
      </c>
      <c r="D51" s="6" t="s">
        <v>47</v>
      </c>
      <c r="E51" s="7" t="s">
        <v>48</v>
      </c>
      <c r="F51" s="7">
        <f>VLOOKUP(N51,[1]Revistas!$B$2:$G$62863,2,FALSE)</f>
        <v>4.6420000000000003</v>
      </c>
      <c r="G51" s="7" t="str">
        <f>VLOOKUP(N51,[1]Revistas!$B$2:$G$62863,3,FALSE)</f>
        <v>Q1</v>
      </c>
      <c r="H51" s="7" t="str">
        <f>VLOOKUP(N51,[1]Revistas!$B$2:$G$62863,4,FALSE)</f>
        <v>CARDIAC &amp; CARDIOVASCULAR SYSTEMS -- SCIE</v>
      </c>
      <c r="I51" s="7" t="str">
        <f>VLOOKUP(N51,[1]Revistas!$B$2:$G$62863,5,FALSE)</f>
        <v>30/138</v>
      </c>
      <c r="J51" s="7" t="str">
        <f>VLOOKUP(N51,[1]Revistas!$B$2:$G$62863,6,FALSE)</f>
        <v>NO</v>
      </c>
      <c r="K51" s="7" t="s">
        <v>290</v>
      </c>
      <c r="L51" s="7" t="s">
        <v>291</v>
      </c>
      <c r="M51" s="7">
        <v>1</v>
      </c>
      <c r="N51" s="7" t="s">
        <v>51</v>
      </c>
      <c r="O51" s="7" t="s">
        <v>104</v>
      </c>
      <c r="P51" s="7">
        <v>2020</v>
      </c>
      <c r="Q51" s="7">
        <v>73</v>
      </c>
      <c r="R51" s="7">
        <v>2</v>
      </c>
      <c r="S51" s="7">
        <v>187</v>
      </c>
      <c r="T51" s="7">
        <v>189</v>
      </c>
    </row>
    <row r="52" spans="2:20" s="1" customFormat="1">
      <c r="B52" s="6" t="s">
        <v>292</v>
      </c>
      <c r="C52" s="6" t="s">
        <v>293</v>
      </c>
      <c r="D52" s="6" t="s">
        <v>47</v>
      </c>
      <c r="E52" s="7" t="s">
        <v>23</v>
      </c>
      <c r="F52" s="7">
        <f>VLOOKUP(N52,[1]Revistas!$B$2:$G$62863,2,FALSE)</f>
        <v>4.6420000000000003</v>
      </c>
      <c r="G52" s="7" t="str">
        <f>VLOOKUP(N52,[1]Revistas!$B$2:$G$62863,3,FALSE)</f>
        <v>Q1</v>
      </c>
      <c r="H52" s="7" t="str">
        <f>VLOOKUP(N52,[1]Revistas!$B$2:$G$62863,4,FALSE)</f>
        <v>CARDIAC &amp; CARDIOVASCULAR SYSTEMS -- SCIE</v>
      </c>
      <c r="I52" s="7" t="str">
        <f>VLOOKUP(N52,[1]Revistas!$B$2:$G$62863,5,FALSE)</f>
        <v>30/138</v>
      </c>
      <c r="J52" s="7" t="str">
        <f>VLOOKUP(N52,[1]Revistas!$B$2:$G$62863,6,FALSE)</f>
        <v>NO</v>
      </c>
      <c r="K52" s="7" t="s">
        <v>294</v>
      </c>
      <c r="L52" s="7" t="s">
        <v>295</v>
      </c>
      <c r="M52" s="7">
        <v>0</v>
      </c>
      <c r="N52" s="7" t="s">
        <v>51</v>
      </c>
      <c r="O52" s="7" t="s">
        <v>173</v>
      </c>
      <c r="P52" s="7">
        <v>2020</v>
      </c>
      <c r="Q52" s="7">
        <v>73</v>
      </c>
      <c r="R52" s="7">
        <v>11</v>
      </c>
      <c r="S52" s="7">
        <v>927</v>
      </c>
      <c r="T52" s="7">
        <v>936</v>
      </c>
    </row>
    <row r="53" spans="2:20" s="1" customFormat="1">
      <c r="B53" s="6" t="s">
        <v>296</v>
      </c>
      <c r="C53" s="6" t="s">
        <v>297</v>
      </c>
      <c r="D53" s="6" t="s">
        <v>47</v>
      </c>
      <c r="E53" s="7" t="s">
        <v>23</v>
      </c>
      <c r="F53" s="7">
        <f>VLOOKUP(N53,[1]Revistas!$B$2:$G$62863,2,FALSE)</f>
        <v>4.6420000000000003</v>
      </c>
      <c r="G53" s="7" t="str">
        <f>VLOOKUP(N53,[1]Revistas!$B$2:$G$62863,3,FALSE)</f>
        <v>Q1</v>
      </c>
      <c r="H53" s="7" t="str">
        <f>VLOOKUP(N53,[1]Revistas!$B$2:$G$62863,4,FALSE)</f>
        <v>CARDIAC &amp; CARDIOVASCULAR SYSTEMS -- SCIE</v>
      </c>
      <c r="I53" s="7" t="str">
        <f>VLOOKUP(N53,[1]Revistas!$B$2:$G$62863,5,FALSE)</f>
        <v>30/138</v>
      </c>
      <c r="J53" s="7" t="str">
        <f>VLOOKUP(N53,[1]Revistas!$B$2:$G$62863,6,FALSE)</f>
        <v>NO</v>
      </c>
      <c r="K53" s="7" t="s">
        <v>298</v>
      </c>
      <c r="L53" s="7" t="s">
        <v>299</v>
      </c>
      <c r="M53" s="7">
        <v>0</v>
      </c>
      <c r="N53" s="7" t="s">
        <v>51</v>
      </c>
      <c r="O53" s="7" t="s">
        <v>173</v>
      </c>
      <c r="P53" s="7">
        <v>2020</v>
      </c>
      <c r="Q53" s="7">
        <v>73</v>
      </c>
      <c r="R53" s="7">
        <v>11</v>
      </c>
      <c r="S53" s="7">
        <v>910</v>
      </c>
      <c r="T53" s="7">
        <v>918</v>
      </c>
    </row>
    <row r="54" spans="2:20" s="1" customFormat="1">
      <c r="B54" s="6" t="s">
        <v>300</v>
      </c>
      <c r="C54" s="6" t="s">
        <v>301</v>
      </c>
      <c r="D54" s="6" t="s">
        <v>226</v>
      </c>
      <c r="E54" s="7" t="s">
        <v>302</v>
      </c>
      <c r="F54" s="7">
        <f>VLOOKUP(N54,[1]Revistas!$B$2:$G$62863,2,FALSE)</f>
        <v>4.3289999999999997</v>
      </c>
      <c r="G54" s="7" t="str">
        <f>VLOOKUP(N54,[1]Revistas!$B$2:$G$62863,3,FALSE)</f>
        <v>Q1</v>
      </c>
      <c r="H54" s="7" t="str">
        <f>VLOOKUP(N54,[1]Revistas!$B$2:$G$62863,4,FALSE)</f>
        <v>MEDICINE, GENERAL &amp; INTERNAL -- SCIE</v>
      </c>
      <c r="I54" s="7" t="str">
        <f>VLOOKUP(N54,[1]Revistas!$B$2:$G$62863,5,FALSE)</f>
        <v>26/165</v>
      </c>
      <c r="J54" s="7" t="str">
        <f>VLOOKUP(N54,[1]Revistas!$B$2:$G$62863,6,FALSE)</f>
        <v>NO</v>
      </c>
      <c r="K54" s="7" t="s">
        <v>303</v>
      </c>
      <c r="L54" s="7" t="s">
        <v>304</v>
      </c>
      <c r="M54" s="7">
        <v>0</v>
      </c>
      <c r="N54" s="7" t="s">
        <v>229</v>
      </c>
      <c r="O54" s="7" t="s">
        <v>104</v>
      </c>
      <c r="P54" s="7">
        <v>2020</v>
      </c>
      <c r="Q54" s="7">
        <v>72</v>
      </c>
      <c r="R54" s="7"/>
      <c r="S54" s="7">
        <v>5</v>
      </c>
      <c r="T54" s="7">
        <v>8</v>
      </c>
    </row>
    <row r="55" spans="2:20" s="1" customFormat="1">
      <c r="B55" s="6" t="s">
        <v>305</v>
      </c>
      <c r="C55" s="6" t="s">
        <v>306</v>
      </c>
      <c r="D55" s="6" t="s">
        <v>47</v>
      </c>
      <c r="E55" s="7" t="s">
        <v>23</v>
      </c>
      <c r="F55" s="7">
        <f>VLOOKUP(N55,[1]Revistas!$B$2:$G$62863,2,FALSE)</f>
        <v>4.6420000000000003</v>
      </c>
      <c r="G55" s="7" t="str">
        <f>VLOOKUP(N55,[1]Revistas!$B$2:$G$62863,3,FALSE)</f>
        <v>Q1</v>
      </c>
      <c r="H55" s="7" t="str">
        <f>VLOOKUP(N55,[1]Revistas!$B$2:$G$62863,4,FALSE)</f>
        <v>CARDIAC &amp; CARDIOVASCULAR SYSTEMS -- SCIE</v>
      </c>
      <c r="I55" s="7" t="str">
        <f>VLOOKUP(N55,[1]Revistas!$B$2:$G$62863,5,FALSE)</f>
        <v>30/138</v>
      </c>
      <c r="J55" s="7" t="str">
        <f>VLOOKUP(N55,[1]Revistas!$B$2:$G$62863,6,FALSE)</f>
        <v>NO</v>
      </c>
      <c r="K55" s="7" t="s">
        <v>307</v>
      </c>
      <c r="L55" s="7" t="s">
        <v>308</v>
      </c>
      <c r="M55" s="7">
        <v>1</v>
      </c>
      <c r="N55" s="7" t="s">
        <v>51</v>
      </c>
      <c r="O55" s="7" t="s">
        <v>66</v>
      </c>
      <c r="P55" s="7">
        <v>2020</v>
      </c>
      <c r="Q55" s="7">
        <v>73</v>
      </c>
      <c r="R55" s="7">
        <v>7</v>
      </c>
      <c r="S55" s="7">
        <v>546</v>
      </c>
      <c r="T55" s="7">
        <v>553</v>
      </c>
    </row>
    <row r="56" spans="2:20" s="1" customFormat="1">
      <c r="B56" s="6" t="s">
        <v>309</v>
      </c>
      <c r="C56" s="6" t="s">
        <v>310</v>
      </c>
      <c r="D56" s="6" t="s">
        <v>100</v>
      </c>
      <c r="E56" s="7" t="s">
        <v>23</v>
      </c>
      <c r="F56" s="7">
        <f>VLOOKUP(N56,[1]Revistas!$B$2:$G$62863,2,FALSE)</f>
        <v>2.044</v>
      </c>
      <c r="G56" s="7" t="str">
        <f>VLOOKUP(N56,[1]Revistas!$B$2:$G$62863,3,FALSE)</f>
        <v>Q3</v>
      </c>
      <c r="H56" s="7" t="str">
        <f>VLOOKUP(N56,[1]Revistas!$B$2:$G$62863,4,FALSE)</f>
        <v>CARDIAC &amp; CARDIOVASCULAR SYSTEMS -- SCIE</v>
      </c>
      <c r="I56" s="7" t="str">
        <f>VLOOKUP(N56,[1]Revistas!$B$2:$G$62863,5,FALSE)</f>
        <v>85/138</v>
      </c>
      <c r="J56" s="7" t="str">
        <f>VLOOKUP(N56,[1]Revistas!$B$2:$G$62863,6,FALSE)</f>
        <v>NO</v>
      </c>
      <c r="K56" s="7" t="s">
        <v>311</v>
      </c>
      <c r="L56" s="7" t="s">
        <v>312</v>
      </c>
      <c r="M56" s="7">
        <v>1</v>
      </c>
      <c r="N56" s="7" t="s">
        <v>103</v>
      </c>
      <c r="O56" s="7">
        <v>37135</v>
      </c>
      <c r="P56" s="7">
        <v>2020</v>
      </c>
      <c r="Q56" s="7">
        <v>96</v>
      </c>
      <c r="R56" s="7">
        <v>3</v>
      </c>
      <c r="S56" s="7">
        <v>519</v>
      </c>
      <c r="T56" s="7">
        <v>525</v>
      </c>
    </row>
    <row r="57" spans="2:20" s="1" customFormat="1">
      <c r="B57" s="6" t="s">
        <v>313</v>
      </c>
      <c r="C57" s="6" t="s">
        <v>314</v>
      </c>
      <c r="D57" s="6" t="s">
        <v>315</v>
      </c>
      <c r="E57" s="7" t="s">
        <v>89</v>
      </c>
      <c r="F57" s="7">
        <f>VLOOKUP(N57,[1]Revistas!$B$2:$G$62863,2,FALSE)</f>
        <v>1.669</v>
      </c>
      <c r="G57" s="7" t="str">
        <f>VLOOKUP(N57,[1]Revistas!$B$2:$G$62863,3,FALSE)</f>
        <v>Q3</v>
      </c>
      <c r="H57" s="7" t="str">
        <f>VLOOKUP(N57,[1]Revistas!$B$2:$G$62863,4,FALSE)</f>
        <v>CARDIAC &amp; CARDIOVASCULAR SYSTEMS -- SCIE</v>
      </c>
      <c r="I57" s="7" t="str">
        <f>VLOOKUP(N57,[1]Revistas!$B$2:$G$62863,5,FALSE)</f>
        <v>100/138</v>
      </c>
      <c r="J57" s="7" t="str">
        <f>VLOOKUP(N57,[1]Revistas!$B$2:$G$62863,6,FALSE)</f>
        <v>NO</v>
      </c>
      <c r="K57" s="7" t="s">
        <v>316</v>
      </c>
      <c r="L57" s="7" t="s">
        <v>131</v>
      </c>
      <c r="M57" s="7">
        <v>0</v>
      </c>
      <c r="N57" s="7" t="s">
        <v>317</v>
      </c>
      <c r="O57" s="7" t="s">
        <v>44</v>
      </c>
      <c r="P57" s="7">
        <v>2020</v>
      </c>
      <c r="Q57" s="7">
        <v>27</v>
      </c>
      <c r="R57" s="7">
        <v>1</v>
      </c>
      <c r="S57" s="7">
        <v>87</v>
      </c>
      <c r="T57" s="7">
        <v>88</v>
      </c>
    </row>
    <row r="58" spans="2:20" s="1" customFormat="1">
      <c r="B58" s="6" t="s">
        <v>318</v>
      </c>
      <c r="C58" s="6" t="s">
        <v>319</v>
      </c>
      <c r="D58" s="6" t="s">
        <v>161</v>
      </c>
      <c r="E58" s="7" t="s">
        <v>48</v>
      </c>
      <c r="F58" s="7">
        <f>VLOOKUP(N58,[1]Revistas!$B$2:$G$62863,2,FALSE)</f>
        <v>3.9929999999999999</v>
      </c>
      <c r="G58" s="7" t="str">
        <f>VLOOKUP(N58,[1]Revistas!$B$2:$G$62863,3,FALSE)</f>
        <v>Q2</v>
      </c>
      <c r="H58" s="7" t="str">
        <f>VLOOKUP(N58,[1]Revistas!$B$2:$G$62863,4,FALSE)</f>
        <v>CARDIAC &amp; CARDIOVASCULAR SYSTEMS -- SCIE</v>
      </c>
      <c r="I58" s="7" t="str">
        <f>VLOOKUP(N58,[1]Revistas!$B$2:$G$62863,5,FALSE)</f>
        <v>41/138</v>
      </c>
      <c r="J58" s="7" t="str">
        <f>VLOOKUP(N58,[1]Revistas!$B$2:$G$62863,6,FALSE)</f>
        <v>NO</v>
      </c>
      <c r="K58" s="7" t="s">
        <v>320</v>
      </c>
      <c r="L58" s="7" t="s">
        <v>321</v>
      </c>
      <c r="M58" s="7">
        <v>2</v>
      </c>
      <c r="N58" s="7" t="s">
        <v>164</v>
      </c>
      <c r="O58" s="7" t="s">
        <v>104</v>
      </c>
      <c r="P58" s="7">
        <v>2020</v>
      </c>
      <c r="Q58" s="7">
        <v>15</v>
      </c>
      <c r="R58" s="7">
        <v>14</v>
      </c>
      <c r="S58" s="7">
        <v>1297</v>
      </c>
      <c r="T58" s="7">
        <v>1297</v>
      </c>
    </row>
    <row r="59" spans="2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7" spans="2:20" s="1" customFormat="1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2:20" s="9" customFormat="1">
      <c r="B1058" s="9" t="s">
        <v>4</v>
      </c>
      <c r="C1058" s="9" t="s">
        <v>4</v>
      </c>
      <c r="D1058" s="9" t="s">
        <v>4</v>
      </c>
      <c r="E1058" s="10" t="s">
        <v>5</v>
      </c>
      <c r="F1058" s="10" t="s">
        <v>4</v>
      </c>
      <c r="G1058" s="10" t="s">
        <v>6</v>
      </c>
      <c r="H1058" s="10" t="s">
        <v>322</v>
      </c>
      <c r="I1058" s="10" t="s">
        <v>4</v>
      </c>
      <c r="J1058" s="10" t="s">
        <v>9</v>
      </c>
      <c r="K1058" s="10" t="s">
        <v>323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20" s="9" customFormat="1">
      <c r="B1059" s="9" t="s">
        <v>23</v>
      </c>
      <c r="C1059" s="9">
        <f>DCOUNTA(A4:T1052,C1058,B1058:B1059)</f>
        <v>40</v>
      </c>
      <c r="D1059" s="9" t="s">
        <v>23</v>
      </c>
      <c r="E1059" s="10">
        <f>DSUM(A4:T1053,F4,D1058:D1059)</f>
        <v>479.90199999999993</v>
      </c>
      <c r="F1059" s="10" t="s">
        <v>23</v>
      </c>
      <c r="G1059" s="10" t="s">
        <v>324</v>
      </c>
      <c r="H1059" s="10">
        <f>DCOUNTA(A4:T1053,G4,F1058:G1059)</f>
        <v>25</v>
      </c>
      <c r="I1059" s="10" t="s">
        <v>23</v>
      </c>
      <c r="J1059" s="10" t="s">
        <v>325</v>
      </c>
      <c r="K1059" s="10">
        <f>DCOUNTA(A4:T1053,J4,I1058:J1059)</f>
        <v>11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20" s="9" customFormat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20" s="9" customFormat="1">
      <c r="B1061" s="9" t="s">
        <v>4</v>
      </c>
      <c r="D1061" s="9" t="s">
        <v>4</v>
      </c>
      <c r="E1061" s="10" t="s">
        <v>5</v>
      </c>
      <c r="F1061" s="10" t="s">
        <v>4</v>
      </c>
      <c r="G1061" s="10" t="s">
        <v>6</v>
      </c>
      <c r="H1061" s="10" t="s">
        <v>322</v>
      </c>
      <c r="I1061" s="10" t="s">
        <v>4</v>
      </c>
      <c r="J1061" s="10" t="s">
        <v>9</v>
      </c>
      <c r="K1061" s="10" t="s">
        <v>323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20" s="9" customFormat="1">
      <c r="B1062" s="9" t="s">
        <v>48</v>
      </c>
      <c r="C1062" s="9">
        <f>DCOUNTA(A4:T1053,E4,B1061:B1062)</f>
        <v>7</v>
      </c>
      <c r="D1062" s="9" t="s">
        <v>48</v>
      </c>
      <c r="E1062" s="10">
        <f>DSUM(A4:T1053,E1061,D1061:D1062)</f>
        <v>28.506999999999998</v>
      </c>
      <c r="F1062" s="10" t="s">
        <v>48</v>
      </c>
      <c r="G1062" s="10" t="s">
        <v>324</v>
      </c>
      <c r="H1062" s="10">
        <f>DCOUNTA(A4:T1053,G4,F1061:G1062)</f>
        <v>5</v>
      </c>
      <c r="I1062" s="10" t="s">
        <v>48</v>
      </c>
      <c r="J1062" s="10" t="s">
        <v>325</v>
      </c>
      <c r="K1062" s="10">
        <f>DCOUNTA(A4:T1053,J4,I1061:J1062)</f>
        <v>0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20" s="9" customFormat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20" s="9" customFormat="1">
      <c r="B1064" s="9" t="s">
        <v>4</v>
      </c>
      <c r="D1064" s="9" t="s">
        <v>4</v>
      </c>
      <c r="E1064" s="10" t="s">
        <v>5</v>
      </c>
      <c r="F1064" s="10" t="s">
        <v>4</v>
      </c>
      <c r="G1064" s="10" t="s">
        <v>6</v>
      </c>
      <c r="H1064" s="10" t="s">
        <v>322</v>
      </c>
      <c r="I1064" s="10" t="s">
        <v>4</v>
      </c>
      <c r="J1064" s="10" t="s">
        <v>9</v>
      </c>
      <c r="K1064" s="10" t="s">
        <v>323</v>
      </c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20" s="9" customFormat="1">
      <c r="B1065" s="9" t="s">
        <v>326</v>
      </c>
      <c r="C1065" s="9">
        <f>DCOUNTA(A4:T1053,E4,B1064:B1065)</f>
        <v>0</v>
      </c>
      <c r="D1065" s="9" t="s">
        <v>326</v>
      </c>
      <c r="E1065" s="10">
        <f>DSUM(A4:T1053,F4,D1064:D1065)</f>
        <v>0</v>
      </c>
      <c r="F1065" s="10" t="s">
        <v>326</v>
      </c>
      <c r="G1065" s="10" t="s">
        <v>324</v>
      </c>
      <c r="H1065" s="10">
        <f>DCOUNTA(A4:T1053,G4,F1064:G1065)</f>
        <v>0</v>
      </c>
      <c r="I1065" s="10" t="s">
        <v>326</v>
      </c>
      <c r="J1065" s="10" t="s">
        <v>325</v>
      </c>
      <c r="K1065" s="10">
        <f>DCOUNTA(A4:T1053,J4,I1064:J1065)</f>
        <v>0</v>
      </c>
      <c r="L1065" s="10"/>
      <c r="M1065" s="10"/>
      <c r="N1065" s="10"/>
      <c r="O1065" s="10"/>
      <c r="P1065" s="10"/>
      <c r="Q1065" s="10"/>
      <c r="R1065" s="10"/>
      <c r="S1065" s="10"/>
      <c r="T1065" s="10"/>
    </row>
    <row r="1066" spans="2:20" s="9" customFormat="1"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</row>
    <row r="1067" spans="2:20" s="9" customFormat="1">
      <c r="B1067" s="9" t="s">
        <v>4</v>
      </c>
      <c r="D1067" s="9" t="s">
        <v>4</v>
      </c>
      <c r="E1067" s="10" t="s">
        <v>5</v>
      </c>
      <c r="F1067" s="10" t="s">
        <v>4</v>
      </c>
      <c r="G1067" s="10" t="s">
        <v>6</v>
      </c>
      <c r="H1067" s="10" t="s">
        <v>322</v>
      </c>
      <c r="I1067" s="10" t="s">
        <v>4</v>
      </c>
      <c r="J1067" s="10" t="s">
        <v>9</v>
      </c>
      <c r="K1067" s="10" t="s">
        <v>323</v>
      </c>
      <c r="L1067" s="10"/>
      <c r="M1067" s="10"/>
      <c r="N1067" s="10"/>
      <c r="O1067" s="10"/>
      <c r="P1067" s="10"/>
      <c r="Q1067" s="10"/>
      <c r="R1067" s="10"/>
      <c r="S1067" s="10"/>
      <c r="T1067" s="10"/>
    </row>
    <row r="1068" spans="2:20" s="9" customFormat="1">
      <c r="B1068" s="9" t="s">
        <v>89</v>
      </c>
      <c r="C1068" s="9">
        <f>DCOUNTA(C4:T1053,E4,B1067:B1068)</f>
        <v>6</v>
      </c>
      <c r="D1068" s="9" t="s">
        <v>89</v>
      </c>
      <c r="E1068" s="10">
        <f>DSUM(A4:T1053,F4,D1067:D1068)</f>
        <v>24.888999999999999</v>
      </c>
      <c r="F1068" s="10" t="s">
        <v>89</v>
      </c>
      <c r="G1068" s="10" t="s">
        <v>324</v>
      </c>
      <c r="H1068" s="10">
        <f>DCOUNTA(A4:T1053,G4,F1067:G1068)</f>
        <v>2</v>
      </c>
      <c r="I1068" s="10" t="s">
        <v>89</v>
      </c>
      <c r="J1068" s="10" t="s">
        <v>325</v>
      </c>
      <c r="K1068" s="10">
        <f>DCOUNTA(A4:T1053,J4,I1067:J1068)</f>
        <v>1</v>
      </c>
      <c r="L1068" s="10"/>
      <c r="M1068" s="10"/>
      <c r="N1068" s="10"/>
      <c r="O1068" s="10"/>
      <c r="P1068" s="10"/>
      <c r="Q1068" s="10"/>
      <c r="R1068" s="10"/>
      <c r="S1068" s="10"/>
      <c r="T1068" s="10"/>
    </row>
    <row r="1069" spans="2:20" s="9" customFormat="1"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</row>
    <row r="1070" spans="2:20" s="9" customFormat="1"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</row>
    <row r="1071" spans="2:20" s="9" customFormat="1">
      <c r="B1071" s="9" t="s">
        <v>4</v>
      </c>
      <c r="D1071" s="9" t="s">
        <v>4</v>
      </c>
      <c r="E1071" s="10" t="s">
        <v>5</v>
      </c>
      <c r="F1071" s="10" t="s">
        <v>4</v>
      </c>
      <c r="G1071" s="10" t="s">
        <v>6</v>
      </c>
      <c r="H1071" s="10" t="s">
        <v>322</v>
      </c>
      <c r="I1071" s="10" t="s">
        <v>4</v>
      </c>
      <c r="J1071" s="10" t="s">
        <v>9</v>
      </c>
      <c r="K1071" s="10" t="s">
        <v>323</v>
      </c>
      <c r="L1071" s="10"/>
      <c r="M1071" s="10"/>
      <c r="N1071" s="10"/>
      <c r="O1071" s="10"/>
      <c r="P1071" s="10"/>
      <c r="Q1071" s="10"/>
      <c r="R1071" s="10"/>
      <c r="S1071" s="10"/>
      <c r="T1071" s="10"/>
    </row>
    <row r="1072" spans="2:20" s="9" customFormat="1">
      <c r="B1072" s="9" t="s">
        <v>327</v>
      </c>
      <c r="C1072" s="9">
        <f>DCOUNTA(A4:T1053,E4,B1071:B1072)</f>
        <v>0</v>
      </c>
      <c r="D1072" s="9" t="s">
        <v>327</v>
      </c>
      <c r="E1072" s="10">
        <f>DSUM(A4:T1053,F4,D1071:D1072)</f>
        <v>0</v>
      </c>
      <c r="F1072" s="10" t="s">
        <v>327</v>
      </c>
      <c r="G1072" s="10" t="s">
        <v>324</v>
      </c>
      <c r="H1072" s="10">
        <f>DCOUNTA(A4:T1053,G4,F1071:G1072)</f>
        <v>0</v>
      </c>
      <c r="I1072" s="10" t="s">
        <v>327</v>
      </c>
      <c r="J1072" s="10" t="s">
        <v>325</v>
      </c>
      <c r="K1072" s="10">
        <f>DCOUNTA(A4:T1053,J4,I1071:J1072)</f>
        <v>0</v>
      </c>
      <c r="L1072" s="10"/>
      <c r="M1072" s="10"/>
      <c r="N1072" s="10"/>
      <c r="O1072" s="10"/>
      <c r="P1072" s="10"/>
      <c r="Q1072" s="10"/>
      <c r="R1072" s="10"/>
      <c r="S1072" s="10"/>
      <c r="T1072" s="10"/>
    </row>
    <row r="1073" spans="2:20" s="9" customFormat="1"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</row>
    <row r="1074" spans="2:20" s="9" customFormat="1">
      <c r="B1074" s="9" t="s">
        <v>4</v>
      </c>
      <c r="D1074" s="9" t="s">
        <v>4</v>
      </c>
      <c r="E1074" s="10" t="s">
        <v>5</v>
      </c>
      <c r="F1074" s="10" t="s">
        <v>4</v>
      </c>
      <c r="G1074" s="10" t="s">
        <v>6</v>
      </c>
      <c r="H1074" s="10" t="s">
        <v>322</v>
      </c>
      <c r="I1074" s="10" t="s">
        <v>4</v>
      </c>
      <c r="J1074" s="10" t="s">
        <v>9</v>
      </c>
      <c r="K1074" s="10" t="s">
        <v>323</v>
      </c>
      <c r="L1074" s="10"/>
      <c r="M1074" s="10"/>
      <c r="N1074" s="10"/>
      <c r="O1074" s="10"/>
      <c r="P1074" s="10"/>
      <c r="Q1074" s="10"/>
      <c r="R1074" s="10"/>
      <c r="S1074" s="10"/>
      <c r="T1074" s="10"/>
    </row>
    <row r="1075" spans="2:20" s="9" customFormat="1">
      <c r="B1075" s="9" t="s">
        <v>302</v>
      </c>
      <c r="C1075" s="9">
        <f>DCOUNTA(B4:T1053,B1074,B1074:B1075)</f>
        <v>1</v>
      </c>
      <c r="D1075" s="9" t="s">
        <v>302</v>
      </c>
      <c r="E1075" s="10">
        <f>DSUM(A4:T1053,F4,D1074:D1075)</f>
        <v>4.3289999999999997</v>
      </c>
      <c r="F1075" s="10" t="s">
        <v>302</v>
      </c>
      <c r="G1075" s="10" t="s">
        <v>324</v>
      </c>
      <c r="H1075" s="10">
        <f>DCOUNTA(A4:T1053,G4,F1074:G1075)</f>
        <v>1</v>
      </c>
      <c r="I1075" s="10" t="s">
        <v>302</v>
      </c>
      <c r="J1075" s="10" t="s">
        <v>325</v>
      </c>
      <c r="K1075" s="10">
        <f>DCOUNTA(A4:T1053,J4,I1074:J1075)</f>
        <v>0</v>
      </c>
      <c r="L1075" s="10"/>
      <c r="M1075" s="10"/>
      <c r="N1075" s="10"/>
      <c r="O1075" s="10"/>
      <c r="P1075" s="10"/>
      <c r="Q1075" s="10"/>
      <c r="R1075" s="10"/>
      <c r="S1075" s="10"/>
      <c r="T1075" s="10"/>
    </row>
    <row r="1076" spans="2:20" s="9" customFormat="1"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</row>
    <row r="1077" spans="2:20" s="9" customFormat="1" ht="15.75">
      <c r="C1077" s="11" t="s">
        <v>328</v>
      </c>
      <c r="D1077" s="11" t="s">
        <v>329</v>
      </c>
      <c r="E1077" s="11" t="s">
        <v>330</v>
      </c>
      <c r="F1077" s="11" t="s">
        <v>331</v>
      </c>
      <c r="G1077" s="11" t="s">
        <v>332</v>
      </c>
      <c r="H1077" s="10"/>
      <c r="I1077" s="10"/>
      <c r="J1077" s="10"/>
      <c r="K1077" s="10"/>
      <c r="L1077" s="10"/>
      <c r="M1077" s="10"/>
      <c r="N1077" s="10"/>
      <c r="O1077" s="12"/>
      <c r="P1077" s="10"/>
      <c r="Q1077" s="10"/>
      <c r="R1077" s="10"/>
      <c r="S1077" s="10"/>
      <c r="T1077" s="10"/>
    </row>
    <row r="1078" spans="2:20" s="9" customFormat="1" ht="15.75">
      <c r="C1078" s="13">
        <f>C1059</f>
        <v>40</v>
      </c>
      <c r="D1078" s="14" t="s">
        <v>333</v>
      </c>
      <c r="E1078" s="14">
        <f>E1059</f>
        <v>479.90199999999993</v>
      </c>
      <c r="F1078" s="13">
        <f>H1059</f>
        <v>25</v>
      </c>
      <c r="G1078" s="13">
        <f>K1059</f>
        <v>11</v>
      </c>
      <c r="H1078" s="10"/>
      <c r="I1078" s="10"/>
      <c r="J1078" s="10"/>
      <c r="K1078" s="10"/>
      <c r="L1078" s="10"/>
      <c r="M1078" s="10"/>
      <c r="N1078" s="10"/>
      <c r="O1078" s="12"/>
      <c r="P1078" s="10"/>
      <c r="Q1078" s="10"/>
      <c r="R1078" s="10"/>
      <c r="S1078" s="10"/>
      <c r="T1078" s="10"/>
    </row>
    <row r="1079" spans="2:20" s="9" customFormat="1" ht="15.75">
      <c r="C1079" s="13">
        <f>C1062</f>
        <v>7</v>
      </c>
      <c r="D1079" s="14" t="s">
        <v>334</v>
      </c>
      <c r="E1079" s="14">
        <f>E1062</f>
        <v>28.506999999999998</v>
      </c>
      <c r="F1079" s="13">
        <f>H1062</f>
        <v>5</v>
      </c>
      <c r="G1079" s="13">
        <f>K1062</f>
        <v>0</v>
      </c>
      <c r="H1079" s="10"/>
      <c r="I1079" s="10"/>
      <c r="J1079" s="10"/>
      <c r="K1079" s="10"/>
      <c r="L1079" s="10"/>
      <c r="M1079" s="10"/>
      <c r="N1079" s="10"/>
      <c r="O1079" s="12"/>
      <c r="P1079" s="10"/>
      <c r="Q1079" s="10"/>
      <c r="R1079" s="10"/>
      <c r="S1079" s="10"/>
      <c r="T1079" s="10"/>
    </row>
    <row r="1080" spans="2:20" s="9" customFormat="1" ht="15.75">
      <c r="C1080" s="13">
        <f>C1065</f>
        <v>0</v>
      </c>
      <c r="D1080" s="14" t="s">
        <v>335</v>
      </c>
      <c r="E1080" s="14">
        <f>E1065</f>
        <v>0</v>
      </c>
      <c r="F1080" s="13">
        <f>H1065</f>
        <v>0</v>
      </c>
      <c r="G1080" s="13">
        <f>K1065</f>
        <v>0</v>
      </c>
      <c r="H1080" s="10"/>
      <c r="I1080" s="10"/>
      <c r="J1080" s="10"/>
      <c r="K1080" s="10"/>
      <c r="L1080" s="10"/>
      <c r="M1080" s="10"/>
      <c r="N1080" s="10"/>
      <c r="O1080" s="12"/>
      <c r="P1080" s="10"/>
      <c r="Q1080" s="10"/>
      <c r="R1080" s="10"/>
      <c r="S1080" s="10"/>
      <c r="T1080" s="10"/>
    </row>
    <row r="1081" spans="2:20" s="9" customFormat="1" ht="15.75">
      <c r="C1081" s="13">
        <f>C1068</f>
        <v>6</v>
      </c>
      <c r="D1081" s="14" t="s">
        <v>336</v>
      </c>
      <c r="E1081" s="14">
        <f>E1068</f>
        <v>24.888999999999999</v>
      </c>
      <c r="F1081" s="13">
        <f>H1068</f>
        <v>2</v>
      </c>
      <c r="G1081" s="13">
        <f>K1068</f>
        <v>1</v>
      </c>
      <c r="H1081" s="10"/>
      <c r="I1081" s="10"/>
      <c r="J1081" s="10"/>
      <c r="K1081" s="10"/>
      <c r="L1081" s="10"/>
      <c r="M1081" s="10"/>
      <c r="N1081" s="10"/>
      <c r="O1081" s="12"/>
      <c r="P1081" s="10"/>
      <c r="Q1081" s="10"/>
      <c r="R1081" s="10"/>
      <c r="S1081" s="10"/>
      <c r="T1081" s="10"/>
    </row>
    <row r="1082" spans="2:20" s="9" customFormat="1" ht="15.75">
      <c r="C1082" s="13">
        <f>C1072</f>
        <v>0</v>
      </c>
      <c r="D1082" s="14" t="s">
        <v>327</v>
      </c>
      <c r="E1082" s="14">
        <f>E1072</f>
        <v>0</v>
      </c>
      <c r="F1082" s="13">
        <f>H1072</f>
        <v>0</v>
      </c>
      <c r="G1082" s="13">
        <f>K1072</f>
        <v>0</v>
      </c>
      <c r="H1082" s="10"/>
      <c r="I1082" s="10"/>
      <c r="J1082" s="10"/>
      <c r="K1082" s="10"/>
      <c r="L1082" s="10"/>
      <c r="M1082" s="10"/>
      <c r="N1082" s="10"/>
      <c r="O1082" s="12"/>
      <c r="P1082" s="10"/>
      <c r="Q1082" s="10"/>
      <c r="R1082" s="10"/>
      <c r="S1082" s="10"/>
      <c r="T1082" s="10"/>
    </row>
    <row r="1083" spans="2:20" s="9" customFormat="1" ht="15.75">
      <c r="C1083" s="13">
        <f>C1075</f>
        <v>1</v>
      </c>
      <c r="D1083" s="14" t="s">
        <v>337</v>
      </c>
      <c r="E1083" s="14">
        <f>E1075</f>
        <v>4.3289999999999997</v>
      </c>
      <c r="F1083" s="13">
        <f>H1075</f>
        <v>1</v>
      </c>
      <c r="G1083" s="13">
        <f>K1075</f>
        <v>0</v>
      </c>
      <c r="H1083" s="10"/>
      <c r="I1083" s="10"/>
      <c r="J1083" s="10"/>
      <c r="K1083" s="10"/>
      <c r="L1083" s="10"/>
      <c r="M1083" s="10"/>
      <c r="N1083" s="10"/>
      <c r="O1083" s="12"/>
      <c r="P1083" s="10"/>
      <c r="Q1083" s="10"/>
      <c r="R1083" s="10"/>
      <c r="S1083" s="10"/>
      <c r="T1083" s="10"/>
    </row>
    <row r="1084" spans="2:20" s="9" customFormat="1" ht="15.75">
      <c r="C1084" s="15"/>
      <c r="D1084" s="11" t="s">
        <v>338</v>
      </c>
      <c r="E1084" s="11">
        <f>E1078</f>
        <v>479.90199999999993</v>
      </c>
      <c r="F1084" s="15"/>
      <c r="G1084" s="10"/>
      <c r="H1084" s="10"/>
      <c r="I1084" s="10"/>
      <c r="J1084" s="10"/>
      <c r="K1084" s="10"/>
      <c r="L1084" s="10"/>
      <c r="M1084" s="10"/>
      <c r="N1084" s="10"/>
      <c r="O1084" s="12"/>
      <c r="P1084" s="10"/>
      <c r="Q1084" s="10"/>
      <c r="R1084" s="10"/>
      <c r="S1084" s="10"/>
      <c r="T1084" s="10"/>
    </row>
    <row r="1085" spans="2:20" s="9" customFormat="1" ht="15.75">
      <c r="C1085" s="15"/>
      <c r="D1085" s="11" t="s">
        <v>339</v>
      </c>
      <c r="E1085" s="11">
        <f>E1078+E1079+E1080+E1081+E1082+E1083</f>
        <v>537.62699999999984</v>
      </c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</row>
    <row r="1086" spans="2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2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2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  <row r="2348" spans="5:20" s="1" customFormat="1"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</row>
    <row r="2349" spans="5:20" s="1" customFormat="1"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</row>
    <row r="2350" spans="5:20" s="1" customFormat="1"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</row>
    <row r="2351" spans="5:20" s="1" customFormat="1"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2021-02-17T22:22:45Z</dcterms:created>
  <dcterms:modified xsi:type="dcterms:W3CDTF">2021-02-17T22:23:08Z</dcterms:modified>
</cp:coreProperties>
</file>