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1062" i="1"/>
  <c r="G1070" s="1"/>
  <c r="H1062"/>
  <c r="F1070" s="1"/>
  <c r="E1062"/>
  <c r="E1070" s="1"/>
  <c r="C1062"/>
  <c r="C1070" s="1"/>
  <c r="K1059"/>
  <c r="G1069" s="1"/>
  <c r="H1059"/>
  <c r="F1069" s="1"/>
  <c r="E1059"/>
  <c r="E1069" s="1"/>
  <c r="C1059"/>
  <c r="C1069" s="1"/>
  <c r="K1055"/>
  <c r="G1068" s="1"/>
  <c r="H1055"/>
  <c r="F1068" s="1"/>
  <c r="E1055"/>
  <c r="E1068" s="1"/>
  <c r="C1055"/>
  <c r="C1068" s="1"/>
  <c r="K1052"/>
  <c r="G1067" s="1"/>
  <c r="H1052"/>
  <c r="F1067" s="1"/>
  <c r="E1052"/>
  <c r="E1067" s="1"/>
  <c r="C1052"/>
  <c r="C1067" s="1"/>
  <c r="C1049"/>
  <c r="C1066" s="1"/>
  <c r="C1046"/>
  <c r="C1065" s="1"/>
  <c r="J14"/>
  <c r="I14"/>
  <c r="H14"/>
  <c r="G14"/>
  <c r="F14"/>
  <c r="J13"/>
  <c r="K1049" s="1"/>
  <c r="G1066" s="1"/>
  <c r="I13"/>
  <c r="H13"/>
  <c r="G13"/>
  <c r="H1049" s="1"/>
  <c r="F1066" s="1"/>
  <c r="F13"/>
  <c r="E1049" s="1"/>
  <c r="E1066" s="1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K1046" s="1"/>
  <c r="G1065" s="1"/>
  <c r="I5"/>
  <c r="H5"/>
  <c r="G5"/>
  <c r="H1046" s="1"/>
  <c r="F1065" s="1"/>
  <c r="F5"/>
  <c r="E1046" s="1"/>
  <c r="E1065" s="1"/>
  <c r="E1071" l="1"/>
  <c r="E1072"/>
</calcChain>
</file>

<file path=xl/sharedStrings.xml><?xml version="1.0" encoding="utf-8"?>
<sst xmlns="http://schemas.openxmlformats.org/spreadsheetml/2006/main" count="208" uniqueCount="115">
  <si>
    <t>MEDICINA INTERNA Y ENFERMEDADES SISTÉMICAS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</si>
  <si>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</si>
  <si>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</si>
  <si>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</si>
  <si>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</si>
  <si>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</si>
  <si>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</si>
  <si>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</si>
  <si>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</si>
  <si>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</si>
  <si>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</si>
  <si>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</si>
  <si>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</si>
  <si>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</si>
  <si>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</si>
  <si>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</si>
  <si>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</si>
  <si>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</si>
  <si>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</si>
  <si>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</si>
  <si>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de Miguel-Diez, J; Blasco-Esquivias, I; Rodriguez-Matute, C; Bedate-Diaz, P; Lopez-Reyes, R; Fernandez-Capitan, C; Garcia-Fuika, S; Lobo-Beristain, JL; Garcia-Lozaga, A; Quezada, CA; Murga-Arizabaleta, I; Garcia-Ortega, A; Rodriguez-Davila, MA; Marin-Barrera, L; Otero-Candelera, R; Praena-Fernandez, JM; Jara-Palomares, L</t>
  </si>
  <si>
    <t>Correlation between short-term air pollution exposure and unprovoked lung embolism. Prospective observational (Contamina-TEP Group)</t>
  </si>
  <si>
    <t>THROMBOSIS RESEARCH</t>
  </si>
  <si>
    <t>Article</t>
  </si>
  <si>
    <t>[de Miguel-Diez, Javier] Univ Complutense Madrid UCM, Inst Invest Sanitaria Gregorio Maranon IiSGM, Hosp Gen Univ Gregorio Maranon, Serv Neumol,Fac Med, Madrid, Spain; [Blasco-Esquivias, Isabel] HUV Macarena, UGC Urgencias, Seville, Spain; [Rodriguez-Matute, Consolacion] Hosp San Juan Dios, Neumol, Seville, Spain; [Bedate-Diaz, Pedro] Hosp Univ Cent Asturias, Neumol, Oviedo, Spain; [Lopez-Reyes, Raquel; Garcia-Ortega, Alberto] Hosp Univ &amp; Politecn la Fe, Neumol, Valencia, Spain; [Fernandez-Capitan, Carmen; Angeles Rodriguez-Davila, Ma] Hosp Univ La Paz, Serv Med Interna, Madrid, Spain; [Garcia-Fuika, Sophe] HUA Santiago Vitoria Gasteiz, Neumol, Vitoria, Spain; [Luis Lobo-Beristain, Jose; Murga-Arizabaleta, Igor] HUA Txagorritxu, Serv Neumol, De Vitoria Gasteiz, Spain; [Garcia-Lozaga, Amaia] Hosp Galdakao, Neumol, Bizkaia, Spain; [Andres Quezada, Carlos] Hosp Univ Ramon y Cajal, IRYCIS, Serv Neumol, Madrid, Spain; [Marin-Barrera, Lucia; Otero-Candelera, Remedios; Jara-Palomares, Luis] Hosp Univ Virgen del Rocio, Serv Neumol, Unidad Med Quirurg Enfermedades Resp, Seville, Spain; [Otero-Candelera, Remedios; Jara-Palomares, Luis] Inst Salud Carlos III, Ctr Invest Biomed Red Enfermedades Resp CIBERES, Madrid, Spain; [Manuel Praena-Fernandez, Juan] Fac Enfermeria, Bioestadist, Seville, Spain</t>
  </si>
  <si>
    <t>Jara-Palomares, L (corresponding author), Hosp Virgen del Rocio, CIBERES, Med Surg Unit Resp Dis, Ave Manuel Siurot S-N, Seville 41013, Spain.</t>
  </si>
  <si>
    <t>0049-3848</t>
  </si>
  <si>
    <t>AUG</t>
  </si>
  <si>
    <t>Solans-Laque, R; Rodriguez-Carballeira, M; Rios-Blanco, JJ; Fraile, G; Saez-Comet, L; Martinez-Zapico, A; Frutos, B; Solanich, X; Fonseca-Aizpuru, E; Pasquau-Liano, F; Zamora, M; Oristrell, J; Fanlo, P; Lopez-Dupla, M; Abdilla, M; Garcia-Sanchez, I; Sopena, B; Castillo, MJ; Perales, I; Callejas, JL</t>
  </si>
  <si>
    <t>Comparison of the Birmingham Vasculitis Activity Score and the Five-Factor Score to Assess Survival in Antineutrophil Cytoplasmic Antibody-Associated Vasculitis: A Study of 550 Patients From Spain (REVAS Registry)</t>
  </si>
  <si>
    <t>ARTHRITIS CARE &amp; RESEARCH</t>
  </si>
  <si>
    <t>[Solans-Laque, Roser] Hosp Valle De Hebron, Barcelona, Spain; [Rodriguez-Carballeira, Monica] Mutua Terrassa, Barcelona, Spain; [Rios-Blanco, Juan Jose] Hosp La Paz, Madrid, Spain; [Fraile, Guadalupe] Hosp Ramon &amp; Cajal, Madrid, Spain; [Saez-Comet, Luis] Hosp Miguel Servet, Zaragoza, Spain; [Martinez-Zapico, Aleida] Hosp Cent Asturias, Asturias, Spain; [Frutos, Begona] Hosp Fuenlabrada, Madrid, Spain; [Solanich, Xavier] Hosp Bellvitge Princeps Espanya, Barcelona, Spain; [Fonseca-Aizpuru, Eva] Hosp Cabuenes, Asturias, Spain; [Pasquau-Liano, Francisco] Hosp Marina Baixa, Alicante, Spain; [Zamora, Monica] Hosp Virgen Nieves, Granada, Spain; [Oristrell, Joaquim] Hosp Parc Tauli, Barcelona, Spain; [Fanlo, Patricia] Hosp Clin Navarra, Navarra, Spain; [Lopez-Dupla, Miguel] Hosp Joan 23, Tarragona, Spain; [Abdilla, Monica] Hosp La Ribera, Valencia, Spain; [Garcia-Sanchez, Isabel] Hosp Infanta Leonor, Madrid, Spain; [Sopena, Bernardo] Ctr Hosp Vigo, Vigo, Spain; [Castillo, Maria Jesus] Hosp Virgen Rocio, Seville, Spain; [Perales, Isabel] Hosp Rey Juan Carlos, Madrid, Spain; [Callejas, Jose Luis] Hosp San Cecilio, Granada, Spain</t>
  </si>
  <si>
    <t>Solans-Laque, R (corresponding author), Vall dHebron Hosp, Autoimmune Syst Dis Unit, Barcelona, Spain.</t>
  </si>
  <si>
    <t>2151-464X</t>
  </si>
  <si>
    <t>JUL</t>
  </si>
  <si>
    <t>Arribas, RL; Bordas, A; Omella, JD; Cedillo, JL; Janssens, V; Montiel, C; de los Rios, C</t>
  </si>
  <si>
    <t>An okadaic acid fragment analogue prevents nicotine -induced resistance to cisplatin by recovering PP2A activity in non -small cell lung cancer cells</t>
  </si>
  <si>
    <t>BIOORGANIC CHEMISTRY</t>
  </si>
  <si>
    <t>[Arribas, Raquel L.; Bordas, Anna; Luis Cedillo, Jose; Montiel, Carmen; de los Rios, Cristobal] Univ Autonoma Madrid, Dept Pharmacol &amp; Therapeut, C Arzobispo Morcillo 4, Madrid 28029, Spain; [Omella, Judit Domenech; Janssens, Veerle] Katholieke Univ Leuven, Dept Cellular &amp; Mol Med, Lab Prot Phosphorylat &amp; Prote, Herestr 49, B-3000 Leuven, Belgium; [Omella, Judit Domenech; Janssens, Veerle] LKI Leuven Canc Inst, Leuven, Belgium; [de los Rios, Cristobal] Hosp Univ la Princesa, Inst Invest Sanitaria, C Diego de Leon 62, Madrid 28006, Spain</t>
  </si>
  <si>
    <t>Montiel, C; de los Rios, C (corresponding author), Univ Autonoma Madrid, Dept Pharmacol &amp; Therapeut, C Arzobispo Morcillo 4, Madrid 28029, Spain.</t>
  </si>
  <si>
    <t>0045-2068</t>
  </si>
  <si>
    <t>Borobia, AM; Carcas, AJ; Arnalich, F; Alvarez-Sala, R; Monserrat-Villatoro, J; Quintana, M; Figueira, JC; Santos-Olmo, RMT; Garcia-Rodriguez, J; Martin-Vega, A; Buno, A; Ramirez, E; Martinez-Ales, G; Garcia-Arenzana, N; Nunez, MC; Marti-de-Gracia, M; Ramos, FM; Reinoso-Barbero, F; Martin-Quiros, A; Nunez, AR; Mingorance, J; Segura, CJC; Arribas, DP; Cuevas, ER; Sanchez, CP; Rios, JJ; Hernan, MA; Frias, J; Arribas, JR</t>
  </si>
  <si>
    <t>A Cohort of Patients with COVID-19 in a Major Teaching Hospital in Europe</t>
  </si>
  <si>
    <t>JOURNAL OF CLINICAL MEDICINE</t>
  </si>
  <si>
    <t>[Borobia, Alberto M.; Carcas, Antonio J.; Monserrat-Villatoro, Jaime; Ramirez, Elena; Frias, Jesus] Univ Autonoma Madrid, La Paz Univ Hosp IdiPAZ, Clin Pharmacol Dept, Madrid 28046, Spain; [Arnalich, Francisco; Rios, Juan J.; Arribas, Jose R.] Univ Autonoma Madrid, La Paz Univ Hosp IdiPAZ, Internal Med Dept, Madrid 28046, Spain; [Alvarez-Sala, Rodolfo; Carpio Segura, Carlos J.; Prados Sanchez, Concepcion] Univ Autonoma Madrid, La Paz Univ Hosp IdiPAZ, Pneumol Dept, Madrid 28046, Spain; [Quintana, Manuel; Carlos Figueira, Juan] Univ Autonoma Madrid, La Paz Univ Hosp IdiPAZ, Intens Care Unit, Madrid 28046, Spain; [Torres Santos-Olmo, Rosario M.; Martin-Quiros, Alejandro; Rivera Nunez, Angelica] Univ Autonoma Madrid, La Paz Univ Hosp IdiPAZ, Emergency Dept, Madrid 28046, Spain; [Garcia-Rodriguez, Julio; Mingorance, Jesus] La Paz Univ Hosp IdiPAZ, Microbiol Dept, Madrid 28046, Spain; [Martin-Vega, Alberto] La Paz Univ Hosp IdiPAZ, CSUR Coordinat, Madrid 28046, Spain; [Buno, Antonio; Prieto Arribas, Daniel] La Paz Univ Hosp IdiPAZ, Lab Med Dept, Madrid 28046, Spain; [Martinez-Ales, Gonzalo] Columbia Univ, Mailman Sch Publ Hlth, Dept Epidemiol, New York, NY 10032 USA; [Garcia-Arenzana, Nicolas] La Paz Univ Hosp IdiPAZ, Prevent Med Dept, Madrid 28046, Spain; [Concepcion Nunez, M.] La Paz Univ Hosp IdiPAZ, Risk Prevent Dept, Madrid 28046, Spain; [Marti-de-Gracia, Milagros] La Paz Univ Hosp IdiPAZ, Emergency Radiol Unit, Madrid 28046, Spain; [Moreno Ramos, Francisco] La Paz Univ Hosp IdiPAZ, Pharm Dept, Madrid 28046, Spain; [Reinoso-Barbero, Francisco] La Paz Univ Hosp IdiPAZ, Anesthesiol Dept, Madrid 28046, Spain; [Rey Cuevas, Esther] La Paz Univ Hosp IdiPAZ, Nursing Dept, Madrid 28046, Spain; [Hernan, Miguel A.] Harvard TH Chan Sch Publ Hlth, Harvard Mit Div Hlth Sci &amp; Technol, Dept Epidemiol, Boston, MA 02115 USA; [Hernan, Miguel A.] Harvard TH Chan Sch Publ Hlth, Harvard Mit Div Hlth Sci &amp; Technol, Dept Biostat, Boston, MA 02115 USA</t>
  </si>
  <si>
    <t>Borobia, AM; Carcas, AJ (corresponding author), Univ Autonoma Madrid, La Paz Univ Hosp IdiPAZ, Clin Pharmacol Dept, Madrid 28046, Spain.; Arribas, JR (corresponding author), Univ Autonoma Madrid, La Paz Univ Hosp IdiPAZ, Internal Med Dept, Madrid 28046, Spain.</t>
  </si>
  <si>
    <t>2077-0383</t>
  </si>
  <si>
    <t>JUN</t>
  </si>
  <si>
    <t>Golemi, I; Cote, L; Iftikhar, O; Brenner, B; Tafur, A; Bikdeli, B; Fernandez-Capitan, C; Pedrajas, JM; Otero, R; Quintavalla, R; Monreal, M</t>
  </si>
  <si>
    <t>Incidence of major adverse cardiovascular events among patients with provoked and unprovoked venous thromboembolism: Findings from the Registro Informatizado de Enfermedad Tromboembolica Registry</t>
  </si>
  <si>
    <t>JOURNAL OF VASCULAR SURGERY-VENOUS AND LYMPHATIC DISORDERS</t>
  </si>
  <si>
    <t>[Golemi, Iva] NorthShore Univ HealthSyst, Evanston Hosp, Dept Med, Evanston, IL 60201 USA; [Cote, Lauren] NorthShore Univ HealthSyst, Evanston Hosp, Dept Nursing Crit Care, Evanston, IL 60201 USA; [Iftikhar, Omer] NorthShore Univ HealthSyst, Evanston Hosp, Dept Med, Div Cardiol, Evanston, IL 60201 USA; [Brenner, Benjamin] Rambam Hlth Care Campus, Haematol Dept, Haifa, Israel; [Brenner, Benjamin] Technion, Ruth &amp; Bruce Rappaport Fac Med, Haifa, Israel; [Tafur, Alfonso] Evanston NorthShore Univ HealthSyst, Dept Med &amp; Vasc Med, Evanston, IL USA; [Bikdeli, Behnood] Columbia Univ, New York Presbyterian Hosp, Div Cardiol, Med Ctr, New York, NY USA; [Bikdeli, Behnood] Yale New Haven Med Ctr, Ctr Outcomes Res &amp; Evaluat, New Haven, CT USA; [Bikdeli, Behnood] Cardiovasc Res Fdn, Dept Cardiol, New York, NY USA; [Fernandez-Capitan, Carmen] Hosp Univ La Paz, Dept Internal Med, Madrid, Spain; [Maria Pedrajas, Jose] Hosp Clin San Carlos, Dept Internal Med, Madrid, Spain; [Otero, Remedios] Hosp Univ Virgen Rocio, Ctr Invest Biomed Red Enfermedades Resp, Inst Biomed Sevilla, Med Surg Unit Resp Dis, Seville, Spain; [Quintavalla, Roberto] Azienda Osped Univ, Dept Med, Parma, Italy; [Monreal, Manuel] Hosp Badalona Germans Trias &amp; Pujol, Dept Internal Med, Barcelona, Spain; [Monreal, Manuel] Univ Catolica Murcia, Dept Internal Med, Murcia, Spain</t>
  </si>
  <si>
    <t>Golemi, I (corresponding author), NorthShore Univ HealthSyst, Evanston Hosp, Dept Internal Med, 2650 Ridge Ave, Evanston, IL 60201 USA.</t>
  </si>
  <si>
    <t>2213-333X</t>
  </si>
  <si>
    <t>MAY</t>
  </si>
  <si>
    <t>+</t>
  </si>
  <si>
    <t>Ramos-Ramos, JC; Lazaro-Perona, F; Arribas, JR; Garcia-Rodriguez, J; Mingorance, J; Ruiz-Carrascoso, G; Borobia, AM; Pano-Pardo, JR; Herruzo, R; Arnalich, F</t>
  </si>
  <si>
    <t>Proof-of-concept trial of the combination of lactitol with Bifidobacterium bifidum and Lactobacillus acidophilus for the eradication of intestinal OXA-48-producing Enterobacteriaceae</t>
  </si>
  <si>
    <t>GUT PATHOGENS</t>
  </si>
  <si>
    <t>[Carlos Ramos-Ramos, Juan; Ramon Arribas, Jose; Ramon Pano-Pardo, Jose] Hosp Univ La Paz, Serv Med Interna, Unidad Microbiol Clin &amp; Enfermedades Infecciosas, Paseo Castellana 261, Madrid 28046, Spain; [Lazaro-Perona, Fernando; Garcia-Rodriguez, Julio; Mingorance, Jesus; Ruiz-Carrascoso, Guillermo] Hosp Univ La Paz, Serv Microbiol, IdiPaz, Paseo Castellana 261, Madrid 28046, Spain; [Borobia, Alberto M.] Hosp Univ La Paz, Dept Farmacol Clin, Paseo Catellana 261, Madrid 28046, Spain; [Herruzo, Rafael] Hosp Univ La Paz, Serv Med Prevent, Paseo Castellana 261, Madrid 28046, Spain; [Arnalich, Francisco] Hosp Univ La Paz, Serv Med Interna, Paseo Castellana 261, Madrid 28046, Spain; [Ramon Pano-Pardo, Jose] Hosp Clin Univ Lozano Blesa, Div Infect Dis, Zaragoza, Spain; [Ramon Pano-Pardo, Jose] Inst Invest Sanit IIS Aragon, Zaragoza, Spain</t>
  </si>
  <si>
    <t>Mingorance, J (corresponding author), Hosp Univ La Paz, Serv Microbiol, IdiPaz, Paseo Castellana 261, Madrid 28046, Spain.</t>
  </si>
  <si>
    <t>1757-4749</t>
  </si>
  <si>
    <t>APR 7</t>
  </si>
  <si>
    <t>Toledo-Pons, N; Alonso-Fernandez, A; de la Pena, M; Pierola, J; Barcelo, A; Fernandez-Capitan, C; Lorenzo, A; Nunez, JAM; Carrera, M; Soriano, JB; Calvo, N; Pinilla, I; Garcia-Rio, F</t>
  </si>
  <si>
    <t>Obstructive sleep apnea is associated with worse clinical-radiological risk scores of pulmonary embolism</t>
  </si>
  <si>
    <t>JOURNAL OF SLEEP RESEARCH</t>
  </si>
  <si>
    <t>[Toledo-Pons, Nuria; Alonso-Fernandez, Alberto; de la Pena, Monica; Carrera, Miguel] Univ Hosp Son Espases, Dept Pneumol, Palma De Mallorca, Spain; [Toledo-Pons, Nuria; Alonso-Fernandez, Alberto; de la Pena, Monica; Pierola, Javier; Barcelo, Antonia; Carrera, Miguel] Univ Hosp Son Espases, Res Unit, Palma De Mallorca, Spain; [Alonso-Fernandez, Alberto; de la Pena, Monica; Pierola, Javier; Barcelo, Antonia; Carrera, Miguel; Soriano, Joan B.; Garcia-Rio, Francisco] Inst Salud Carlos III, Ctr Invest Red Enfermedades Resp CIBERES, Madrid, Spain; [Barcelo, Antonia] Univ Hosp Son Espases, Dept Clin Anal, Palma De Mallorca, Spain; [Fernandez-Capitan, Carmen; Lorenzo, Alicia] Univ Hosp La Paz, Dept Internal Med, Madrid, Spain; [Mejia Nunez, Juan Andres] Hosp Univ San Ignacio, Bogota, Colombia; [Soriano, Joan B.] Univ Autonoma Madrid, Hosp Univ La Princesa, Madrid, Spain; [Calvo, Nestor] Univ Hosp Son Espases, Radiodiagnost Dept, Palma De Mallorca, Spain; [Pinilla, Inmaculada] Univ Hosp La Paz, Radiodiagnost Dept, Madrid, Spain; [Garcia-Rio, Francisco] Univ Hosp La Paz IdiPAZ, Dept Pneumol, Madrid, Spain; [Garcia-Rio, Francisco] Univ Autonoma Madrid, Fac Med, Madrid, Spain</t>
  </si>
  <si>
    <t>Alonso-Fernandez, A (corresponding author), Hosp Univ Son Espases, Serv Neumol, Carretera Valldemossa 79, Palma De Mallorca 07010, Spain.</t>
  </si>
  <si>
    <t>0962-1105</t>
  </si>
  <si>
    <t>APR</t>
  </si>
  <si>
    <t>e12871</t>
  </si>
  <si>
    <t>Robles-Marhuenda, A; Alvarez-Troncoso, J; Rodriguez-Pena, R; Busca-Arenzana, C; Lopez-Granados, E; Arnalich-Fernandez, F</t>
  </si>
  <si>
    <t>Chronic granulomatous disease: Single-center Spanish experience</t>
  </si>
  <si>
    <t>CLINICAL IMMUNOLOGY</t>
  </si>
  <si>
    <t>[Robles-Marhuenda, A.; Alvarez-Troncoso, J.; Busca-Arenzana, C.; Arnalich-Fernandez, F.] Hosp Univ La Paz, Internal Med Dept, Madrid, Spain; [Rodriguez-Pena, R.; Lopez-Granados, E.] Hosp Univ La Paz, Immunol Dept, Madrid, Spain</t>
  </si>
  <si>
    <t>Robles-Marhuenda, A (corresponding author), Hosp Univ La Paz, Internal Med Dept, Madrid, Spain.</t>
  </si>
  <si>
    <t>1521-6616</t>
  </si>
  <si>
    <t>FEB</t>
  </si>
  <si>
    <t>Arenzana, CB; Marhuenda, AR; Mozo, AN; Abanades, CS; Robles, EM; Blanco, JJR</t>
  </si>
  <si>
    <t>Macitentan for the treatment of severe digital ulcers in a patient with mixed connective tissue disease: avoiding drug interactions</t>
  </si>
  <si>
    <t>CLINICAL AND EXPERIMENTAL RHEUMATOLOGY</t>
  </si>
  <si>
    <t>Letter</t>
  </si>
  <si>
    <t>[Busca Arenzana, C.; Robles Marhuenda, A.; Noblejas Mozo, A.; Soto Abanades, C.; Martinez Robles, E.; Rios Blanco, J. J.] Hosp Univ La Paz, Dept Internal Med, Autoimmune Dis Unit, Paseo Castellana 261, Madrid 28046, Spain</t>
  </si>
  <si>
    <t>Blanco, JJR (corresponding author), Hosp Univ La Paz, Dept Internal Med, Autoimmune Dis Unit, Paseo Castellana 261, Madrid 28046, Spain.</t>
  </si>
  <si>
    <t>0392-856X</t>
  </si>
  <si>
    <t>JAN-FEB</t>
  </si>
  <si>
    <t>Garcia-Broncano, P; Medrano, LM; Berenguer, J; Brochado-Kith, O; Gonzalez-Garcia, J; Jimenez-Sousa, A; Quereda, C; Sanz, J; Tellez, MJ; Diaz, L; JImenez, JL; Resino, S; Carrero, A; Miralles, P; Lopez, JC; Parras, F; Padilla, B; Aldamiz-Echevarria, T; Tejerina, F; Diez, C; Perez-Latorre, L; Fanciulli, C; Gutierrez, I; Ramirez, M; Carretero, S; Bellon, JM; Bermejo, J; Berenguer, J; Hontanon, V; Arribas, JR; Montes, ML; Bernardino, I; Pascual, JF; Zamora, F; Pena, JM; Arnalich, F; Diaz, M; Gonzalez-Garcia, J; Domingo, P; Guardiola, JM; Van den Eynde, E; Perez, M; Ribera, E; Crespo, M; Casado, JL; Dronda, F; Moreno, A; Perez-Elias, MJ; Sanfrutos, MA; Moreno, S; Quereda, C; Arranz, A; Casas, E; de Miguel, J; Schroeder, S; Sanz, J; Santos, I; Bustinduy, MJ; Iribarren, JA; Rodriguez-Arrondo, F; Von-Wichmann, MA; Vergas, J; Tellez, MJ; Vinuesa, D; Munoz, L; Hernandez-Quero, J; Ferrer, A; Galindo, MJ; Ortiz, L; Ortega, E; Montero, M; Blanes, M; Cuellar, S; Lacniz, J; Salavert, M; Lopez-Aldeguer, J; Perez, G; Gaspar, G; Yllescas, M; Crespo, P; Aznar, E; Esteban, H</t>
  </si>
  <si>
    <t>Mild profile improvement of immune biomarkers in HIV/HCV-coinfected patients who removed hepatitis C after HCV treatment: A prospective study</t>
  </si>
  <si>
    <t>JOURNAL OF INFECTION</t>
  </si>
  <si>
    <t>[Garcia-Broncano, Pilar; Maria Medrano, Luz; Brochado-Kith, Oscar; Jimenez-Sousa, Angeles; Resino, Salvador] Inst Salud Carlos III, Ctr Nacl Microbiol, Unidad Infecc Viral &amp; Inmunidad, Madrid, Spain; [Garcia-Broncano, Pilar] Ragon Inst MGH MIT &amp; Harvard, Cambridge, MA USA; [Berenguer, Juan] Unidad Enfermedades Infecciosas VIH, Madrid, Spain; [Berenguer, Juan; Carrero, A.; Miralles, P.; Lopez, J. C.; Parras, F.; Padilla, B.; Aldamiz-Echevarria, T.; Tejerina, F.; Diez, C.; Perez-Latorre, L.; Fanciulli, C.; Gutierrez, I; Ramirez, M.; Carretero, S.; Bellon, J. M.; Bermejo, J.; Berenguer, J.] Hosp Gen Univ Gregorio Maranon, Madrid, Spain; [Berenguer, Juan; Diaz, Laura; Luis JImenez, Jose] IiSGM, Madrid, Spain; [Gonzalez-Garcia, Juan] Hosp Univ La Paz, Serv Med Interna, Unidad VIH, Madrid, Spain; [Quereda, Carmen] Hosp Univ Ramon y Cajal, Serv Enfermedades Infecciosas, Madrid, Spain; [Sanz, Jose] Hosp Univ Principe Asturias, Serv Med Interna, Alcala De Henares, Spain; [Jesus Tellez, Maria] Hosp Clin San Carlos, Serv Med Interna, Madrid, Spain; [Diaz, Laura] Hosp Gen Univ Gregorio Maranon, Unidad Citometria Flujo &amp; Sorter, Madrid, Spain; [Luis JImenez, Jose] Hosp Gen Univ Gregorio Maranon, Plataforma Lab, Madrid, Spain; [Hontanon, V; Arribas, J. R.; Montes, M. L.; Bernardino, I; Pascual, J. F.; Zamora, F.; Pena, J. M.; Arnalich, F.; Diaz, M.; Gonzalez-Garcia, J.] Hosp Univ La Paz, Madrid, Spain; [Domingo, P.; Guardiola, J. M.] Hosp Santa Creu &amp; Sant Pau, Barcelona, Spain; [Van den Eynde, E.; Perez, M.; Ribera, E.; Crespo, M.] Hosp Univ Vall dHebron, Barcelona, Spain; [Casado, J. L.; Dronda, F.; Moreno, A.; Perez-Elias, M. J.; Sanfrutos, M. A.; Moreno, S.; Quereda, C.] Hosp Univ Ramon y Cajal, Madrid, Spain; [Arranz, A.; Casas, E.; de Miguel, J.; Schroeder, S.; Sanz, J.] Hosp Univ Principe Asturias, Alcala De Henares, Spain; [Sanz, J.; Santos, I] Hosp Univ La Princesa, Madrid, Spain; [Bustinduy, M. J.; Iribarren, J. A.; Rodriguez-Arrondo, F.; Von-Wichmann, M. A.] Hosp Donostia, San Sebastian, Spain; [Vergas, J.; Tellez, M. J.] Hosp Clin San Carlos, Madrid, Spain; [Vinuesa, D.; Munoz, L.; Hernandez-Quero, J.] Hosp Univ San Cecilio, Granada, Spain; [Ferrer, A.; Galindo, M. J.] Hosp Clin Univ, Valencia, Spain; [Ortiz, L.; Ortega, E.] Hosp Gen Univ, Valencia, Spain; [Montero, M.; Blanes, M.; Cuellar, S.; Lacniz, J.; Salavert, M.; Lopez-Aldeguer, J.] Hosp Univ La Fe, Valencia, Spain; [Perez, G.; Gaspar, G.] Hosp Univ Getafe, Getafe, Spain; [Yllescas, M.; Crespo, P.; Aznar, E.; Esteban, H.] Fdn SEIMC GESIDA, Madrid, Spain</t>
  </si>
  <si>
    <t>Resino, S (corresponding author), Inst Salud Carlos III, Ctr Nacl Microbiol, Unidad Infecc Viral &amp; Inmunidad, Madrid, Spain.</t>
  </si>
  <si>
    <t>0163-4453</t>
  </si>
  <si>
    <t>JAN</t>
  </si>
  <si>
    <t>1º CUARTIL</t>
  </si>
  <si>
    <t>1º DECIL</t>
  </si>
  <si>
    <t>Q1</t>
  </si>
  <si>
    <t>SI</t>
  </si>
  <si>
    <t>Correction</t>
  </si>
  <si>
    <t>Editorial Material</t>
  </si>
  <si>
    <t>Meeting Abstract</t>
  </si>
  <si>
    <t>Review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</si>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</sst>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38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0" customWidth="1"/>
    <col min="6" max="7" width="9" style="10"/>
    <col min="8" max="9" width="0" style="10" hidden="1" customWidth="1"/>
    <col min="10" max="10" width="9" style="10"/>
    <col min="11" max="12" width="0" style="10" hidden="1" customWidth="1"/>
    <col min="13" max="13" width="9" style="10"/>
    <col min="14" max="14" width="0" style="10" hidden="1" customWidth="1"/>
    <col min="15" max="20" width="9" style="10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2.8690000000000002</v>
      </c>
      <c r="G5" s="7" t="str">
        <f>VLOOKUP(N5,[1]Revistas!$B$2:$G$62863,3,FALSE)</f>
        <v>Q2</v>
      </c>
      <c r="H5" s="7" t="str">
        <f>VLOOKUP(N5,[1]Revistas!$B$2:$G$62863,4,FALSE)</f>
        <v>HEMATOLOGY -- SCIE</v>
      </c>
      <c r="I5" s="7" t="str">
        <f>VLOOKUP(N5,[1]Revistas!$B$2:$G$62863,5,FALSE)</f>
        <v>37/76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192</v>
      </c>
      <c r="R5" s="7"/>
      <c r="S5" s="7">
        <v>134</v>
      </c>
      <c r="T5" s="7">
        <v>140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4.056</v>
      </c>
      <c r="G6" s="7" t="str">
        <f>VLOOKUP(N6,[1]Revistas!$B$2:$G$62863,3,FALSE)</f>
        <v>Q2</v>
      </c>
      <c r="H6" s="7" t="str">
        <f>VLOOKUP(N6,[1]Revistas!$B$2:$G$62863,4,FALSE)</f>
        <v>RHEUMATOLOGY -- SCIE</v>
      </c>
      <c r="I6" s="7" t="str">
        <f>VLOOKUP(N6,[1]Revistas!$B$2:$G$62863,5,FALSE)</f>
        <v>9 DE 32</v>
      </c>
      <c r="J6" s="7" t="str">
        <f>VLOOKUP(N6,[1]Revistas!$B$2:$G$62863,6,FALSE)</f>
        <v>NO</v>
      </c>
      <c r="K6" s="7" t="s">
        <v>31</v>
      </c>
      <c r="L6" s="7" t="s">
        <v>32</v>
      </c>
      <c r="M6" s="7">
        <v>2</v>
      </c>
      <c r="N6" s="7" t="s">
        <v>33</v>
      </c>
      <c r="O6" s="7" t="s">
        <v>34</v>
      </c>
      <c r="P6" s="7">
        <v>2020</v>
      </c>
      <c r="Q6" s="7">
        <v>72</v>
      </c>
      <c r="R6" s="7">
        <v>7</v>
      </c>
      <c r="S6" s="7">
        <v>1001</v>
      </c>
      <c r="T6" s="7">
        <v>1010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4.8310000000000004</v>
      </c>
      <c r="G7" s="7" t="str">
        <f>VLOOKUP(N7,[1]Revistas!$B$2:$G$62863,3,FALSE)</f>
        <v>Q1</v>
      </c>
      <c r="H7" s="7" t="str">
        <f>VLOOKUP(N7,[1]Revistas!$B$2:$G$62863,4,FALSE)</f>
        <v>CHEMISTRY, ORGANIC -- SCIE</v>
      </c>
      <c r="I7" s="7" t="str">
        <f>VLOOKUP(N7,[1]Revistas!$B$2:$G$62863,5,FALSE)</f>
        <v>66/297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 t="s">
        <v>34</v>
      </c>
      <c r="P7" s="7">
        <v>2020</v>
      </c>
      <c r="Q7" s="7">
        <v>100</v>
      </c>
      <c r="R7" s="7"/>
      <c r="S7" s="7"/>
      <c r="T7" s="7">
        <v>103874</v>
      </c>
    </row>
    <row r="8" spans="2:20" s="1" customFormat="1">
      <c r="B8" s="6" t="s">
        <v>41</v>
      </c>
      <c r="C8" s="6" t="s">
        <v>42</v>
      </c>
      <c r="D8" s="6" t="s">
        <v>43</v>
      </c>
      <c r="E8" s="7" t="s">
        <v>23</v>
      </c>
      <c r="F8" s="7">
        <f>VLOOKUP(N8,[1]Revistas!$B$2:$G$62863,2,FALSE)</f>
        <v>3.3029999999999999</v>
      </c>
      <c r="G8" s="7" t="str">
        <f>VLOOKUP(N8,[1]Revistas!$B$2:$G$62863,3,FALSE)</f>
        <v>Q1</v>
      </c>
      <c r="H8" s="7" t="str">
        <f>VLOOKUP(N8,[1]Revistas!$B$2:$G$62863,4,FALSE)</f>
        <v>MEDICINE, GENERAL &amp; INTERNAL -- SCIE</v>
      </c>
      <c r="I8" s="7" t="str">
        <f>VLOOKUP(N8,[1]Revistas!$B$2:$G$62863,5,FALSE)</f>
        <v>36/165</v>
      </c>
      <c r="J8" s="7" t="str">
        <f>VLOOKUP(N8,[1]Revistas!$B$2:$G$62863,6,FALSE)</f>
        <v>NO</v>
      </c>
      <c r="K8" s="7" t="s">
        <v>44</v>
      </c>
      <c r="L8" s="7" t="s">
        <v>45</v>
      </c>
      <c r="M8" s="7">
        <v>30</v>
      </c>
      <c r="N8" s="7" t="s">
        <v>46</v>
      </c>
      <c r="O8" s="7" t="s">
        <v>47</v>
      </c>
      <c r="P8" s="7">
        <v>2020</v>
      </c>
      <c r="Q8" s="7">
        <v>9</v>
      </c>
      <c r="R8" s="7">
        <v>6</v>
      </c>
      <c r="S8" s="7"/>
      <c r="T8" s="7">
        <v>1733</v>
      </c>
    </row>
    <row r="9" spans="2:20" s="1" customFormat="1">
      <c r="B9" s="6" t="s">
        <v>48</v>
      </c>
      <c r="C9" s="6" t="s">
        <v>49</v>
      </c>
      <c r="D9" s="6" t="s">
        <v>50</v>
      </c>
      <c r="E9" s="7" t="s">
        <v>23</v>
      </c>
      <c r="F9" s="7">
        <f>VLOOKUP(N9,[1]Revistas!$B$2:$G$62863,2,FALSE)</f>
        <v>3.137</v>
      </c>
      <c r="G9" s="7" t="str">
        <f>VLOOKUP(N9,[1]Revistas!$B$2:$G$62863,3,FALSE)</f>
        <v>Q1</v>
      </c>
      <c r="H9" s="7" t="str">
        <f>VLOOKUP(N9,[1]Revistas!$B$2:$G$62863,4,FALSE)</f>
        <v>SURGERY -- SCIE</v>
      </c>
      <c r="I9" s="7" t="str">
        <f>VLOOKUP(N9,[1]Revistas!$B$2:$G$62863,5,FALSE)</f>
        <v>45/210</v>
      </c>
      <c r="J9" s="7" t="str">
        <f>VLOOKUP(N9,[1]Revistas!$B$2:$G$62863,6,FALSE)</f>
        <v>NO</v>
      </c>
      <c r="K9" s="7" t="s">
        <v>51</v>
      </c>
      <c r="L9" s="7" t="s">
        <v>52</v>
      </c>
      <c r="M9" s="7">
        <v>0</v>
      </c>
      <c r="N9" s="7" t="s">
        <v>53</v>
      </c>
      <c r="O9" s="7" t="s">
        <v>54</v>
      </c>
      <c r="P9" s="7">
        <v>2020</v>
      </c>
      <c r="Q9" s="7">
        <v>8</v>
      </c>
      <c r="R9" s="7">
        <v>3</v>
      </c>
      <c r="S9" s="7">
        <v>353</v>
      </c>
      <c r="T9" s="7" t="s">
        <v>55</v>
      </c>
    </row>
    <row r="10" spans="2:20" s="1" customFormat="1">
      <c r="B10" s="6" t="s">
        <v>56</v>
      </c>
      <c r="C10" s="6" t="s">
        <v>57</v>
      </c>
      <c r="D10" s="6" t="s">
        <v>58</v>
      </c>
      <c r="E10" s="7" t="s">
        <v>23</v>
      </c>
      <c r="F10" s="7">
        <f>VLOOKUP(N10,[1]Revistas!$B$2:$G$62863,2,FALSE)</f>
        <v>3.274</v>
      </c>
      <c r="G10" s="7" t="str">
        <f>VLOOKUP(N10,[1]Revistas!$B$2:$G$62863,3,FALSE)</f>
        <v>Q2</v>
      </c>
      <c r="H10" s="7" t="str">
        <f>VLOOKUP(N10,[1]Revistas!$B$2:$G$62863,4,FALSE)</f>
        <v>GASTROENTEROLOGY &amp; HEPATOLOGY -- SCIE</v>
      </c>
      <c r="I10" s="7" t="str">
        <f>VLOOKUP(N10,[1]Revistas!$B$2:$G$62863,5,FALSE)</f>
        <v>44/88</v>
      </c>
      <c r="J10" s="7" t="str">
        <f>VLOOKUP(N10,[1]Revistas!$B$2:$G$62863,6,FALSE)</f>
        <v>NO</v>
      </c>
      <c r="K10" s="7" t="s">
        <v>59</v>
      </c>
      <c r="L10" s="7" t="s">
        <v>60</v>
      </c>
      <c r="M10" s="7">
        <v>1</v>
      </c>
      <c r="N10" s="7" t="s">
        <v>61</v>
      </c>
      <c r="O10" s="7" t="s">
        <v>62</v>
      </c>
      <c r="P10" s="7">
        <v>2020</v>
      </c>
      <c r="Q10" s="7">
        <v>12</v>
      </c>
      <c r="R10" s="7">
        <v>1</v>
      </c>
      <c r="S10" s="7"/>
      <c r="T10" s="7">
        <v>15</v>
      </c>
    </row>
    <row r="11" spans="2:20" s="1" customFormat="1">
      <c r="B11" s="6" t="s">
        <v>63</v>
      </c>
      <c r="C11" s="6" t="s">
        <v>64</v>
      </c>
      <c r="D11" s="6" t="s">
        <v>65</v>
      </c>
      <c r="E11" s="7" t="s">
        <v>23</v>
      </c>
      <c r="F11" s="7">
        <f>VLOOKUP(N11,[1]Revistas!$B$2:$G$62863,2,FALSE)</f>
        <v>3.6230000000000002</v>
      </c>
      <c r="G11" s="7" t="str">
        <f>VLOOKUP(N11,[1]Revistas!$B$2:$G$62863,3,FALSE)</f>
        <v>Q2</v>
      </c>
      <c r="H11" s="7" t="str">
        <f>VLOOKUP(N11,[1]Revistas!$B$2:$G$62863,4,FALSE)</f>
        <v>CLINICAL NEUROLOGY -- SCIE</v>
      </c>
      <c r="I11" s="7" t="str">
        <f>VLOOKUP(N11,[1]Revistas!$B$2:$G$62863,5,FALSE)</f>
        <v>56/204</v>
      </c>
      <c r="J11" s="7" t="str">
        <f>VLOOKUP(N11,[1]Revistas!$B$2:$G$62863,6,FALSE)</f>
        <v>NO</v>
      </c>
      <c r="K11" s="7" t="s">
        <v>66</v>
      </c>
      <c r="L11" s="7" t="s">
        <v>67</v>
      </c>
      <c r="M11" s="7">
        <v>4</v>
      </c>
      <c r="N11" s="7" t="s">
        <v>68</v>
      </c>
      <c r="O11" s="7" t="s">
        <v>69</v>
      </c>
      <c r="P11" s="7">
        <v>2020</v>
      </c>
      <c r="Q11" s="7">
        <v>29</v>
      </c>
      <c r="R11" s="7">
        <v>2</v>
      </c>
      <c r="S11" s="7"/>
      <c r="T11" s="7" t="s">
        <v>70</v>
      </c>
    </row>
    <row r="12" spans="2:20" s="1" customFormat="1">
      <c r="B12" s="6" t="s">
        <v>71</v>
      </c>
      <c r="C12" s="6" t="s">
        <v>72</v>
      </c>
      <c r="D12" s="6" t="s">
        <v>73</v>
      </c>
      <c r="E12" s="7" t="s">
        <v>23</v>
      </c>
      <c r="F12" s="7">
        <f>VLOOKUP(N12,[1]Revistas!$B$2:$G$62863,2,FALSE)</f>
        <v>3.6680000000000001</v>
      </c>
      <c r="G12" s="7" t="str">
        <f>VLOOKUP(N12,[1]Revistas!$B$2:$G$62863,3,FALSE)</f>
        <v>Q2</v>
      </c>
      <c r="H12" s="7" t="str">
        <f>VLOOKUP(N12,[1]Revistas!$B$2:$G$62863,4,FALSE)</f>
        <v>IMMUNOLOGY -- SCIE</v>
      </c>
      <c r="I12" s="7" t="str">
        <f>VLOOKUP(N12,[1]Revistas!$B$2:$G$62863,5,FALSE)</f>
        <v>79/158</v>
      </c>
      <c r="J12" s="7" t="str">
        <f>VLOOKUP(N12,[1]Revistas!$B$2:$G$62863,6,FALSE)</f>
        <v>NO</v>
      </c>
      <c r="K12" s="7" t="s">
        <v>74</v>
      </c>
      <c r="L12" s="7" t="s">
        <v>75</v>
      </c>
      <c r="M12" s="7">
        <v>0</v>
      </c>
      <c r="N12" s="7" t="s">
        <v>76</v>
      </c>
      <c r="O12" s="7" t="s">
        <v>77</v>
      </c>
      <c r="P12" s="7">
        <v>2020</v>
      </c>
      <c r="Q12" s="7">
        <v>211</v>
      </c>
      <c r="R12" s="7"/>
      <c r="S12" s="7"/>
      <c r="T12" s="7">
        <v>108323</v>
      </c>
    </row>
    <row r="13" spans="2:20" s="1" customFormat="1">
      <c r="B13" s="6" t="s">
        <v>78</v>
      </c>
      <c r="C13" s="6" t="s">
        <v>79</v>
      </c>
      <c r="D13" s="6" t="s">
        <v>80</v>
      </c>
      <c r="E13" s="7" t="s">
        <v>81</v>
      </c>
      <c r="F13" s="7">
        <f>VLOOKUP(N13,[1]Revistas!$B$2:$G$62863,2,FALSE)</f>
        <v>3.319</v>
      </c>
      <c r="G13" s="7" t="str">
        <f>VLOOKUP(N13,[1]Revistas!$B$2:$G$62863,3,FALSE)</f>
        <v>Q2</v>
      </c>
      <c r="H13" s="7" t="str">
        <f>VLOOKUP(N13,[1]Revistas!$B$2:$G$62863,4,FALSE)</f>
        <v>RHEUMATOLOGY -- SCIE</v>
      </c>
      <c r="I13" s="7" t="str">
        <f>VLOOKUP(N13,[1]Revistas!$B$2:$G$62863,5,FALSE)</f>
        <v>15 DE 32</v>
      </c>
      <c r="J13" s="7" t="str">
        <f>VLOOKUP(N13,[1]Revistas!$B$2:$G$62863,6,FALSE)</f>
        <v>NO</v>
      </c>
      <c r="K13" s="7" t="s">
        <v>82</v>
      </c>
      <c r="L13" s="7" t="s">
        <v>83</v>
      </c>
      <c r="M13" s="7">
        <v>0</v>
      </c>
      <c r="N13" s="7" t="s">
        <v>84</v>
      </c>
      <c r="O13" s="7" t="s">
        <v>85</v>
      </c>
      <c r="P13" s="7">
        <v>2020</v>
      </c>
      <c r="Q13" s="7">
        <v>38</v>
      </c>
      <c r="R13" s="7">
        <v>1</v>
      </c>
      <c r="S13" s="7">
        <v>171</v>
      </c>
      <c r="T13" s="7">
        <v>171</v>
      </c>
    </row>
    <row r="14" spans="2:20" s="1" customFormat="1">
      <c r="B14" s="6" t="s">
        <v>86</v>
      </c>
      <c r="C14" s="6" t="s">
        <v>87</v>
      </c>
      <c r="D14" s="6" t="s">
        <v>88</v>
      </c>
      <c r="E14" s="7" t="s">
        <v>23</v>
      </c>
      <c r="F14" s="7">
        <f>VLOOKUP(N14,[1]Revistas!$B$2:$G$62863,2,FALSE)</f>
        <v>4.8419999999999996</v>
      </c>
      <c r="G14" s="7" t="str">
        <f>VLOOKUP(N14,[1]Revistas!$B$2:$G$62863,3,FALSE)</f>
        <v>Q1</v>
      </c>
      <c r="H14" s="7" t="str">
        <f>VLOOKUP(N14,[1]Revistas!$B$2:$G$62863,4,FALSE)</f>
        <v>INFECTIOUS DISEASES -- SCIE</v>
      </c>
      <c r="I14" s="7" t="str">
        <f>VLOOKUP(N14,[1]Revistas!$B$2:$G$62863,5,FALSE)</f>
        <v>12 DE 93</v>
      </c>
      <c r="J14" s="7" t="str">
        <f>VLOOKUP(N14,[1]Revistas!$B$2:$G$62863,6,FALSE)</f>
        <v>NO</v>
      </c>
      <c r="K14" s="7" t="s">
        <v>89</v>
      </c>
      <c r="L14" s="7" t="s">
        <v>90</v>
      </c>
      <c r="M14" s="7">
        <v>1</v>
      </c>
      <c r="N14" s="7" t="s">
        <v>91</v>
      </c>
      <c r="O14" s="7" t="s">
        <v>92</v>
      </c>
      <c r="P14" s="7">
        <v>2020</v>
      </c>
      <c r="Q14" s="7">
        <v>80</v>
      </c>
      <c r="R14" s="7">
        <v>1</v>
      </c>
      <c r="S14" s="7">
        <v>99</v>
      </c>
      <c r="T14" s="7">
        <v>110</v>
      </c>
    </row>
    <row r="15" spans="2:20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38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38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38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38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38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</row>
    <row r="1030" spans="5:38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</row>
    <row r="1031" spans="5:38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8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</row>
    <row r="1032" spans="5:38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8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</row>
    <row r="1033" spans="5:38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8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</row>
    <row r="1034" spans="5:38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8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</row>
    <row r="1035" spans="5:38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8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</row>
    <row r="1036" spans="5:38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8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</row>
    <row r="1037" spans="5:38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8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</row>
    <row r="1038" spans="5:38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8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</row>
    <row r="1039" spans="5:38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8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</row>
    <row r="1040" spans="5:38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8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</row>
    <row r="1041" spans="2:38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8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</row>
    <row r="1042" spans="2:38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8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</row>
    <row r="1043" spans="2:38">
      <c r="U1043" s="8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</row>
    <row r="1044" spans="2:38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8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</row>
    <row r="1045" spans="2:38" s="9" customFormat="1">
      <c r="B1045" s="9" t="s">
        <v>4</v>
      </c>
      <c r="C1045" s="9" t="s">
        <v>4</v>
      </c>
      <c r="D1045" s="9" t="s">
        <v>4</v>
      </c>
      <c r="E1045" s="8" t="s">
        <v>5</v>
      </c>
      <c r="F1045" s="8" t="s">
        <v>4</v>
      </c>
      <c r="G1045" s="8" t="s">
        <v>6</v>
      </c>
      <c r="H1045" s="8" t="s">
        <v>93</v>
      </c>
      <c r="I1045" s="8" t="s">
        <v>4</v>
      </c>
      <c r="J1045" s="8" t="s">
        <v>9</v>
      </c>
      <c r="K1045" s="8" t="s">
        <v>94</v>
      </c>
      <c r="L1045" s="8"/>
      <c r="M1045" s="8"/>
      <c r="N1045" s="8"/>
      <c r="O1045" s="8"/>
      <c r="P1045" s="8"/>
      <c r="Q1045" s="8"/>
      <c r="R1045" s="8"/>
      <c r="S1045" s="8"/>
      <c r="T1045" s="8"/>
      <c r="U1045" s="8"/>
    </row>
    <row r="1046" spans="2:38" s="9" customFormat="1">
      <c r="B1046" s="9" t="s">
        <v>23</v>
      </c>
      <c r="C1046" s="9">
        <f>DCOUNTA(A4:T1039,C1045,B1045:B1046)</f>
        <v>9</v>
      </c>
      <c r="D1046" s="9" t="s">
        <v>23</v>
      </c>
      <c r="E1046" s="8">
        <f>DSUM(A4:T1040,F4,D1045:D1046)</f>
        <v>33.603000000000002</v>
      </c>
      <c r="F1046" s="8" t="s">
        <v>23</v>
      </c>
      <c r="G1046" s="8" t="s">
        <v>95</v>
      </c>
      <c r="H1046" s="8">
        <f>DCOUNTA(A4:T1040,G4,F1045:G1046)</f>
        <v>4</v>
      </c>
      <c r="I1046" s="8" t="s">
        <v>23</v>
      </c>
      <c r="J1046" s="8" t="s">
        <v>96</v>
      </c>
      <c r="K1046" s="8">
        <f>DCOUNTA(A4:T1040,J4,I1045:J1046)</f>
        <v>0</v>
      </c>
      <c r="L1046" s="8"/>
      <c r="M1046" s="8"/>
      <c r="N1046" s="8"/>
      <c r="O1046" s="8"/>
      <c r="P1046" s="8"/>
      <c r="Q1046" s="8"/>
      <c r="R1046" s="8"/>
      <c r="S1046" s="8"/>
      <c r="T1046" s="8"/>
      <c r="U1046" s="8"/>
    </row>
    <row r="1047" spans="2:38" s="9" customFormat="1"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</row>
    <row r="1048" spans="2:38" s="9" customFormat="1">
      <c r="B1048" s="9" t="s">
        <v>4</v>
      </c>
      <c r="D1048" s="9" t="s">
        <v>4</v>
      </c>
      <c r="E1048" s="8" t="s">
        <v>5</v>
      </c>
      <c r="F1048" s="8" t="s">
        <v>4</v>
      </c>
      <c r="G1048" s="8" t="s">
        <v>6</v>
      </c>
      <c r="H1048" s="8" t="s">
        <v>93</v>
      </c>
      <c r="I1048" s="8" t="s">
        <v>4</v>
      </c>
      <c r="J1048" s="8" t="s">
        <v>9</v>
      </c>
      <c r="K1048" s="8" t="s">
        <v>94</v>
      </c>
      <c r="L1048" s="8"/>
      <c r="M1048" s="8"/>
      <c r="N1048" s="8"/>
      <c r="O1048" s="8"/>
      <c r="P1048" s="8"/>
      <c r="Q1048" s="8"/>
      <c r="R1048" s="8"/>
      <c r="S1048" s="8"/>
      <c r="T1048" s="8"/>
      <c r="U1048" s="8"/>
    </row>
    <row r="1049" spans="2:38" s="9" customFormat="1">
      <c r="B1049" s="9" t="s">
        <v>81</v>
      </c>
      <c r="C1049" s="9">
        <f>DCOUNTA(A4:T1040,E4,B1048:B1049)</f>
        <v>1</v>
      </c>
      <c r="D1049" s="9" t="s">
        <v>81</v>
      </c>
      <c r="E1049" s="8">
        <f>DSUM(A4:T1040,E1048,D1048:D1049)</f>
        <v>3.319</v>
      </c>
      <c r="F1049" s="8" t="s">
        <v>81</v>
      </c>
      <c r="G1049" s="8" t="s">
        <v>95</v>
      </c>
      <c r="H1049" s="8">
        <f>DCOUNTA(A4:T1040,G4,F1048:G1049)</f>
        <v>0</v>
      </c>
      <c r="I1049" s="8" t="s">
        <v>81</v>
      </c>
      <c r="J1049" s="8" t="s">
        <v>96</v>
      </c>
      <c r="K1049" s="8">
        <f>DCOUNTA(A4:T1040,J4,I1048:J1049)</f>
        <v>0</v>
      </c>
      <c r="L1049" s="8"/>
      <c r="M1049" s="8"/>
      <c r="N1049" s="8"/>
      <c r="O1049" s="8"/>
      <c r="P1049" s="8"/>
      <c r="Q1049" s="8"/>
      <c r="R1049" s="8"/>
      <c r="S1049" s="8"/>
      <c r="T1049" s="8"/>
      <c r="U1049" s="8"/>
    </row>
    <row r="1050" spans="2:38" s="9" customFormat="1"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</row>
    <row r="1051" spans="2:38" s="9" customFormat="1">
      <c r="B1051" s="9" t="s">
        <v>4</v>
      </c>
      <c r="D1051" s="9" t="s">
        <v>4</v>
      </c>
      <c r="E1051" s="8" t="s">
        <v>5</v>
      </c>
      <c r="F1051" s="8" t="s">
        <v>4</v>
      </c>
      <c r="G1051" s="8" t="s">
        <v>6</v>
      </c>
      <c r="H1051" s="8" t="s">
        <v>93</v>
      </c>
      <c r="I1051" s="8" t="s">
        <v>4</v>
      </c>
      <c r="J1051" s="8" t="s">
        <v>9</v>
      </c>
      <c r="K1051" s="8" t="s">
        <v>94</v>
      </c>
      <c r="L1051" s="8"/>
      <c r="M1051" s="8"/>
      <c r="N1051" s="8"/>
      <c r="O1051" s="8"/>
      <c r="P1051" s="8"/>
      <c r="Q1051" s="8"/>
      <c r="R1051" s="8"/>
      <c r="S1051" s="8"/>
      <c r="T1051" s="8"/>
      <c r="U1051" s="8"/>
    </row>
    <row r="1052" spans="2:38" s="9" customFormat="1">
      <c r="B1052" s="9" t="s">
        <v>97</v>
      </c>
      <c r="C1052" s="9">
        <f>DCOUNTA(A4:T1040,E4,B1051:B1052)</f>
        <v>0</v>
      </c>
      <c r="D1052" s="9" t="s">
        <v>97</v>
      </c>
      <c r="E1052" s="8">
        <f>DSUM(A4:T1040,F4,D1051:D1052)</f>
        <v>0</v>
      </c>
      <c r="F1052" s="8" t="s">
        <v>97</v>
      </c>
      <c r="G1052" s="8" t="s">
        <v>95</v>
      </c>
      <c r="H1052" s="8">
        <f>DCOUNTA(A4:T1040,G4,F1051:G1052)</f>
        <v>0</v>
      </c>
      <c r="I1052" s="8" t="s">
        <v>97</v>
      </c>
      <c r="J1052" s="8" t="s">
        <v>96</v>
      </c>
      <c r="K1052" s="8">
        <f>DCOUNTA(A4:T1040,J4,I1051:J1052)</f>
        <v>0</v>
      </c>
      <c r="L1052" s="8"/>
      <c r="M1052" s="8"/>
      <c r="N1052" s="8"/>
      <c r="O1052" s="8"/>
      <c r="P1052" s="8"/>
      <c r="Q1052" s="8"/>
      <c r="R1052" s="8"/>
      <c r="S1052" s="8"/>
      <c r="T1052" s="8"/>
      <c r="U1052" s="8"/>
    </row>
    <row r="1053" spans="2:38" s="9" customFormat="1"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</row>
    <row r="1054" spans="2:38" s="9" customFormat="1">
      <c r="B1054" s="9" t="s">
        <v>4</v>
      </c>
      <c r="D1054" s="9" t="s">
        <v>4</v>
      </c>
      <c r="E1054" s="8" t="s">
        <v>5</v>
      </c>
      <c r="F1054" s="8" t="s">
        <v>4</v>
      </c>
      <c r="G1054" s="8" t="s">
        <v>6</v>
      </c>
      <c r="H1054" s="8" t="s">
        <v>93</v>
      </c>
      <c r="I1054" s="8" t="s">
        <v>4</v>
      </c>
      <c r="J1054" s="8" t="s">
        <v>9</v>
      </c>
      <c r="K1054" s="8" t="s">
        <v>94</v>
      </c>
      <c r="L1054" s="8"/>
      <c r="M1054" s="8"/>
      <c r="N1054" s="8"/>
      <c r="O1054" s="8"/>
      <c r="P1054" s="8"/>
      <c r="Q1054" s="8"/>
      <c r="R1054" s="8"/>
      <c r="S1054" s="8"/>
      <c r="T1054" s="8"/>
      <c r="U1054" s="8"/>
    </row>
    <row r="1055" spans="2:38" s="9" customFormat="1">
      <c r="B1055" s="9" t="s">
        <v>98</v>
      </c>
      <c r="C1055" s="9">
        <f>DCOUNTA(C4:T1040,E4,B1054:B1055)</f>
        <v>0</v>
      </c>
      <c r="D1055" s="9" t="s">
        <v>98</v>
      </c>
      <c r="E1055" s="8">
        <f>DSUM(A4:T1040,F4,D1054:D1055)</f>
        <v>0</v>
      </c>
      <c r="F1055" s="8" t="s">
        <v>98</v>
      </c>
      <c r="G1055" s="8" t="s">
        <v>95</v>
      </c>
      <c r="H1055" s="8">
        <f>DCOUNTA(A4:T1040,G4,F1054:G1055)</f>
        <v>0</v>
      </c>
      <c r="I1055" s="8" t="s">
        <v>98</v>
      </c>
      <c r="J1055" s="8" t="s">
        <v>96</v>
      </c>
      <c r="K1055" s="8">
        <f>DCOUNTA(A4:T1040,J4,I1054:J1055)</f>
        <v>0</v>
      </c>
      <c r="L1055" s="8"/>
      <c r="M1055" s="8"/>
      <c r="N1055" s="8"/>
      <c r="O1055" s="8"/>
      <c r="P1055" s="8"/>
      <c r="Q1055" s="8"/>
      <c r="R1055" s="8"/>
      <c r="S1055" s="8"/>
      <c r="T1055" s="8"/>
      <c r="U1055" s="8"/>
    </row>
    <row r="1056" spans="2:38" s="9" customFormat="1"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</row>
    <row r="1057" spans="2:52" s="9" customFormat="1" hidden="1"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</row>
    <row r="1058" spans="2:52" s="9" customFormat="1" hidden="1">
      <c r="B1058" s="9" t="s">
        <v>4</v>
      </c>
      <c r="D1058" s="9" t="s">
        <v>4</v>
      </c>
      <c r="E1058" s="8" t="s">
        <v>5</v>
      </c>
      <c r="F1058" s="8" t="s">
        <v>4</v>
      </c>
      <c r="G1058" s="8" t="s">
        <v>6</v>
      </c>
      <c r="H1058" s="8" t="s">
        <v>93</v>
      </c>
      <c r="I1058" s="8" t="s">
        <v>4</v>
      </c>
      <c r="J1058" s="8" t="s">
        <v>9</v>
      </c>
      <c r="K1058" s="8" t="s">
        <v>94</v>
      </c>
      <c r="L1058" s="8"/>
      <c r="M1058" s="8"/>
      <c r="N1058" s="8"/>
      <c r="O1058" s="8"/>
      <c r="P1058" s="8"/>
      <c r="Q1058" s="8"/>
      <c r="R1058" s="8"/>
      <c r="S1058" s="8"/>
      <c r="T1058" s="8"/>
      <c r="U1058" s="8"/>
    </row>
    <row r="1059" spans="2:52" s="9" customFormat="1" hidden="1">
      <c r="B1059" s="9" t="s">
        <v>99</v>
      </c>
      <c r="C1059" s="9">
        <f>DCOUNTA(A4:T1040,E4,B1058:B1059)</f>
        <v>0</v>
      </c>
      <c r="D1059" s="9" t="s">
        <v>99</v>
      </c>
      <c r="E1059" s="8">
        <f>DSUM(A4:T1040,F4,D1058:D1059)</f>
        <v>0</v>
      </c>
      <c r="F1059" s="8" t="s">
        <v>99</v>
      </c>
      <c r="G1059" s="8" t="s">
        <v>95</v>
      </c>
      <c r="H1059" s="8">
        <f>DCOUNTA(A4:T1040,G4,F1058:G1059)</f>
        <v>0</v>
      </c>
      <c r="I1059" s="8" t="s">
        <v>99</v>
      </c>
      <c r="J1059" s="8" t="s">
        <v>96</v>
      </c>
      <c r="K1059" s="8">
        <f>DCOUNTA(A4:T1040,J4,I1058:J1059)</f>
        <v>0</v>
      </c>
      <c r="L1059" s="8"/>
      <c r="M1059" s="8"/>
      <c r="N1059" s="8"/>
      <c r="O1059" s="8"/>
      <c r="P1059" s="8"/>
      <c r="Q1059" s="8"/>
      <c r="R1059" s="8"/>
      <c r="S1059" s="8"/>
      <c r="T1059" s="8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</row>
    <row r="1060" spans="2:52" s="9" customFormat="1" hidden="1"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</row>
    <row r="1061" spans="2:52" s="9" customFormat="1" hidden="1">
      <c r="B1061" s="9" t="s">
        <v>4</v>
      </c>
      <c r="D1061" s="9" t="s">
        <v>4</v>
      </c>
      <c r="E1061" s="8" t="s">
        <v>5</v>
      </c>
      <c r="F1061" s="8" t="s">
        <v>4</v>
      </c>
      <c r="G1061" s="8" t="s">
        <v>6</v>
      </c>
      <c r="H1061" s="8" t="s">
        <v>93</v>
      </c>
      <c r="I1061" s="8" t="s">
        <v>4</v>
      </c>
      <c r="J1061" s="8" t="s">
        <v>9</v>
      </c>
      <c r="K1061" s="8" t="s">
        <v>94</v>
      </c>
      <c r="L1061" s="8"/>
      <c r="M1061" s="8"/>
      <c r="N1061" s="8"/>
      <c r="O1061" s="8"/>
      <c r="P1061" s="8"/>
      <c r="Q1061" s="8"/>
      <c r="R1061" s="8"/>
      <c r="S1061" s="8"/>
      <c r="T1061" s="8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</row>
    <row r="1062" spans="2:52" s="9" customFormat="1" hidden="1">
      <c r="B1062" s="9" t="s">
        <v>100</v>
      </c>
      <c r="C1062" s="9">
        <f>DCOUNTA(B4:T1040,B1061,B1061:B1062)</f>
        <v>0</v>
      </c>
      <c r="D1062" s="9" t="s">
        <v>100</v>
      </c>
      <c r="E1062" s="8">
        <f>DSUM(A4:T1040,F4,D1061:D1062)</f>
        <v>0</v>
      </c>
      <c r="F1062" s="8" t="s">
        <v>100</v>
      </c>
      <c r="G1062" s="8" t="s">
        <v>95</v>
      </c>
      <c r="H1062" s="8">
        <f>DCOUNTA(A4:T1040,G4,F1061:G1062)</f>
        <v>0</v>
      </c>
      <c r="I1062" s="8" t="s">
        <v>100</v>
      </c>
      <c r="J1062" s="8" t="s">
        <v>96</v>
      </c>
      <c r="K1062" s="8">
        <f>DCOUNTA(A4:T1040,J4,I1061:J1062)</f>
        <v>0</v>
      </c>
      <c r="L1062" s="8"/>
      <c r="M1062" s="8"/>
      <c r="N1062" s="8"/>
      <c r="O1062" s="8"/>
      <c r="P1062" s="8"/>
      <c r="Q1062" s="8"/>
      <c r="R1062" s="8"/>
      <c r="S1062" s="8"/>
      <c r="T1062" s="8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</row>
    <row r="1063" spans="2:52" s="9" customFormat="1"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</row>
    <row r="1064" spans="2:52" s="9" customFormat="1" ht="15.75">
      <c r="C1064" s="11" t="s">
        <v>101</v>
      </c>
      <c r="D1064" s="11" t="s">
        <v>102</v>
      </c>
      <c r="E1064" s="11" t="s">
        <v>103</v>
      </c>
      <c r="F1064" s="11" t="s">
        <v>104</v>
      </c>
      <c r="G1064" s="11" t="s">
        <v>105</v>
      </c>
      <c r="H1064" s="8"/>
      <c r="I1064" s="8"/>
      <c r="J1064" s="8"/>
      <c r="K1064" s="8"/>
      <c r="L1064" s="8"/>
      <c r="M1064" s="8"/>
      <c r="N1064" s="8"/>
      <c r="O1064" s="12"/>
      <c r="P1064" s="8"/>
      <c r="Q1064" s="8"/>
      <c r="R1064" s="8"/>
      <c r="S1064" s="8"/>
      <c r="T1064" s="8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Y1064" s="9" t="s">
        <v>106</v>
      </c>
      <c r="AZ1064" s="9" t="s">
        <v>107</v>
      </c>
    </row>
    <row r="1065" spans="2:52" s="9" customFormat="1" ht="15.75">
      <c r="C1065" s="13">
        <f>C1046</f>
        <v>9</v>
      </c>
      <c r="D1065" s="14" t="s">
        <v>108</v>
      </c>
      <c r="E1065" s="14">
        <f>E1046</f>
        <v>33.603000000000002</v>
      </c>
      <c r="F1065" s="13">
        <f>H1046</f>
        <v>4</v>
      </c>
      <c r="G1065" s="13">
        <f>K1046</f>
        <v>0</v>
      </c>
      <c r="H1065" s="8"/>
      <c r="I1065" s="8"/>
      <c r="J1065" s="8"/>
      <c r="K1065" s="8"/>
      <c r="L1065" s="8"/>
      <c r="M1065" s="8"/>
      <c r="N1065" s="8"/>
      <c r="O1065" s="12"/>
      <c r="P1065" s="8"/>
      <c r="Q1065" s="8"/>
      <c r="R1065" s="8"/>
      <c r="S1065" s="8"/>
      <c r="T1065" s="8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</row>
    <row r="1066" spans="2:52" s="9" customFormat="1" ht="15.75">
      <c r="C1066" s="13">
        <f>C1049</f>
        <v>1</v>
      </c>
      <c r="D1066" s="14" t="s">
        <v>109</v>
      </c>
      <c r="E1066" s="14">
        <f>E1049</f>
        <v>3.319</v>
      </c>
      <c r="F1066" s="13">
        <f>H1049</f>
        <v>0</v>
      </c>
      <c r="G1066" s="13">
        <f>K1049</f>
        <v>0</v>
      </c>
      <c r="H1066" s="8"/>
      <c r="I1066" s="8"/>
      <c r="J1066" s="8"/>
      <c r="K1066" s="8"/>
      <c r="L1066" s="8"/>
      <c r="M1066" s="8"/>
      <c r="N1066" s="8"/>
      <c r="O1066" s="12"/>
      <c r="P1066" s="8"/>
      <c r="Q1066" s="8"/>
      <c r="R1066" s="8"/>
      <c r="S1066" s="8"/>
      <c r="T1066" s="8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</row>
    <row r="1067" spans="2:52" s="9" customFormat="1" ht="15.75">
      <c r="C1067" s="13">
        <f>C1052</f>
        <v>0</v>
      </c>
      <c r="D1067" s="14" t="s">
        <v>110</v>
      </c>
      <c r="E1067" s="14">
        <f>E1052</f>
        <v>0</v>
      </c>
      <c r="F1067" s="13">
        <f>H1052</f>
        <v>0</v>
      </c>
      <c r="G1067" s="13">
        <f>K1052</f>
        <v>0</v>
      </c>
      <c r="H1067" s="8"/>
      <c r="I1067" s="8"/>
      <c r="J1067" s="8"/>
      <c r="K1067" s="8"/>
      <c r="L1067" s="8"/>
      <c r="M1067" s="8"/>
      <c r="N1067" s="8"/>
      <c r="O1067" s="12"/>
      <c r="P1067" s="8"/>
      <c r="Q1067" s="8"/>
      <c r="R1067" s="8"/>
      <c r="S1067" s="8"/>
      <c r="T1067" s="8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</row>
    <row r="1068" spans="2:52" s="9" customFormat="1" ht="15.75">
      <c r="C1068" s="13">
        <f>C1055</f>
        <v>0</v>
      </c>
      <c r="D1068" s="14" t="s">
        <v>111</v>
      </c>
      <c r="E1068" s="14">
        <f>E1055</f>
        <v>0</v>
      </c>
      <c r="F1068" s="13">
        <f>H1055</f>
        <v>0</v>
      </c>
      <c r="G1068" s="13">
        <f>K1055</f>
        <v>0</v>
      </c>
      <c r="H1068" s="8"/>
      <c r="I1068" s="8"/>
      <c r="J1068" s="8"/>
      <c r="K1068" s="8"/>
      <c r="L1068" s="8"/>
      <c r="M1068" s="8"/>
      <c r="N1068" s="8"/>
      <c r="O1068" s="12"/>
      <c r="P1068" s="8"/>
      <c r="Q1068" s="8"/>
      <c r="R1068" s="8"/>
      <c r="S1068" s="8"/>
      <c r="T1068" s="8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</row>
    <row r="1069" spans="2:52" s="9" customFormat="1" ht="15.75">
      <c r="C1069" s="13">
        <f>C1059</f>
        <v>0</v>
      </c>
      <c r="D1069" s="14" t="s">
        <v>99</v>
      </c>
      <c r="E1069" s="14">
        <f>E1059</f>
        <v>0</v>
      </c>
      <c r="F1069" s="13">
        <f>H1059</f>
        <v>0</v>
      </c>
      <c r="G1069" s="13">
        <f>K1059</f>
        <v>0</v>
      </c>
      <c r="H1069" s="8"/>
      <c r="I1069" s="8"/>
      <c r="J1069" s="8"/>
      <c r="K1069" s="8"/>
      <c r="L1069" s="8"/>
      <c r="M1069" s="8"/>
      <c r="N1069" s="8"/>
      <c r="O1069" s="12"/>
      <c r="P1069" s="8"/>
      <c r="Q1069" s="8"/>
      <c r="R1069" s="8"/>
      <c r="S1069" s="8"/>
      <c r="T1069" s="8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</row>
    <row r="1070" spans="2:52" s="9" customFormat="1" ht="15.75">
      <c r="C1070" s="13">
        <f>C1062</f>
        <v>0</v>
      </c>
      <c r="D1070" s="14" t="s">
        <v>112</v>
      </c>
      <c r="E1070" s="14">
        <f>E1062</f>
        <v>0</v>
      </c>
      <c r="F1070" s="13">
        <f>H1062</f>
        <v>0</v>
      </c>
      <c r="G1070" s="13">
        <f>K1062</f>
        <v>0</v>
      </c>
      <c r="H1070" s="8"/>
      <c r="I1070" s="8"/>
      <c r="J1070" s="8"/>
      <c r="K1070" s="8"/>
      <c r="L1070" s="8"/>
      <c r="M1070" s="8"/>
      <c r="N1070" s="8"/>
      <c r="O1070" s="12"/>
      <c r="P1070" s="8"/>
      <c r="Q1070" s="8"/>
      <c r="R1070" s="8"/>
      <c r="S1070" s="8"/>
      <c r="T1070" s="8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</row>
    <row r="1071" spans="2:52" s="9" customFormat="1" ht="15.75">
      <c r="C1071" s="15"/>
      <c r="D1071" s="11" t="s">
        <v>113</v>
      </c>
      <c r="E1071" s="11">
        <f>E1065</f>
        <v>33.603000000000002</v>
      </c>
      <c r="F1071" s="15"/>
      <c r="G1071" s="8"/>
      <c r="H1071" s="8"/>
      <c r="I1071" s="8"/>
      <c r="J1071" s="8"/>
      <c r="K1071" s="8"/>
      <c r="L1071" s="8"/>
      <c r="M1071" s="8"/>
      <c r="N1071" s="8"/>
      <c r="O1071" s="12"/>
      <c r="P1071" s="8"/>
      <c r="Q1071" s="8"/>
      <c r="R1071" s="8"/>
      <c r="S1071" s="8"/>
      <c r="T1071" s="8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</row>
    <row r="1072" spans="2:52" s="9" customFormat="1" ht="15.75">
      <c r="C1072" s="15"/>
      <c r="D1072" s="11" t="s">
        <v>114</v>
      </c>
      <c r="E1072" s="11">
        <f>E1065+E1066+E1067+E1068+E1069+E1070</f>
        <v>36.922000000000004</v>
      </c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38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38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38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38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38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/>
      <c r="V2325"/>
      <c r="W2325"/>
      <c r="X2325"/>
      <c r="Y2325"/>
      <c r="Z2325"/>
      <c r="AA2325"/>
      <c r="AB2325"/>
      <c r="AC2325"/>
      <c r="AD2325"/>
      <c r="AE2325"/>
      <c r="AF2325"/>
      <c r="AG2325"/>
      <c r="AH2325"/>
      <c r="AI2325"/>
      <c r="AJ2325"/>
      <c r="AK2325"/>
      <c r="AL2325"/>
    </row>
    <row r="2326" spans="5:38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/>
      <c r="V2326"/>
      <c r="W2326"/>
      <c r="X2326"/>
      <c r="Y2326"/>
      <c r="Z2326"/>
      <c r="AA2326"/>
      <c r="AB2326"/>
      <c r="AC2326"/>
      <c r="AD2326"/>
      <c r="AE2326"/>
      <c r="AF2326"/>
      <c r="AG2326"/>
      <c r="AH2326"/>
      <c r="AI2326"/>
      <c r="AJ2326"/>
      <c r="AK2326"/>
      <c r="AL2326"/>
    </row>
    <row r="2327" spans="5:38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/>
      <c r="V2327"/>
      <c r="W2327"/>
      <c r="X2327"/>
      <c r="Y2327"/>
      <c r="Z2327"/>
      <c r="AA2327"/>
      <c r="AB2327"/>
      <c r="AC2327"/>
      <c r="AD2327"/>
      <c r="AE2327"/>
      <c r="AF2327"/>
      <c r="AG2327"/>
      <c r="AH2327"/>
      <c r="AI2327"/>
      <c r="AJ2327"/>
      <c r="AK2327"/>
      <c r="AL2327"/>
    </row>
    <row r="2328" spans="5:38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/>
      <c r="V2328"/>
      <c r="W2328"/>
      <c r="X2328"/>
      <c r="Y2328"/>
      <c r="Z2328"/>
      <c r="AA2328"/>
      <c r="AB2328"/>
      <c r="AC2328"/>
      <c r="AD2328"/>
      <c r="AE2328"/>
      <c r="AF2328"/>
      <c r="AG2328"/>
      <c r="AH2328"/>
      <c r="AI2328"/>
      <c r="AJ2328"/>
      <c r="AK2328"/>
      <c r="AL2328"/>
    </row>
    <row r="2329" spans="5:38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/>
      <c r="V2329"/>
      <c r="W2329"/>
      <c r="X2329"/>
      <c r="Y2329"/>
      <c r="Z2329"/>
      <c r="AA2329"/>
      <c r="AB2329"/>
      <c r="AC2329"/>
      <c r="AD2329"/>
      <c r="AE2329"/>
      <c r="AF2329"/>
      <c r="AG2329"/>
      <c r="AH2329"/>
      <c r="AI2329"/>
      <c r="AJ2329"/>
      <c r="AK2329"/>
      <c r="AL2329"/>
    </row>
    <row r="2330" spans="5:38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/>
      <c r="V2330"/>
      <c r="W2330"/>
      <c r="X2330"/>
      <c r="Y2330"/>
      <c r="Z2330"/>
      <c r="AA2330"/>
      <c r="AB2330"/>
      <c r="AC2330"/>
      <c r="AD2330"/>
      <c r="AE2330"/>
      <c r="AF2330"/>
      <c r="AG2330"/>
      <c r="AH2330"/>
      <c r="AI2330"/>
      <c r="AJ2330"/>
      <c r="AK2330"/>
      <c r="AL2330"/>
    </row>
    <row r="2331" spans="5:38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/>
      <c r="V2331"/>
      <c r="W2331"/>
      <c r="X2331"/>
      <c r="Y2331"/>
      <c r="Z2331"/>
      <c r="AA2331"/>
      <c r="AB2331"/>
      <c r="AC2331"/>
      <c r="AD2331"/>
      <c r="AE2331"/>
      <c r="AF2331"/>
      <c r="AG2331"/>
      <c r="AH2331"/>
      <c r="AI2331"/>
      <c r="AJ2331"/>
      <c r="AK2331"/>
      <c r="AL2331"/>
    </row>
    <row r="2332" spans="5:38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/>
      <c r="V2332"/>
      <c r="W2332"/>
      <c r="X2332"/>
      <c r="Y2332"/>
      <c r="Z2332"/>
      <c r="AA2332"/>
      <c r="AB2332"/>
      <c r="AC2332"/>
      <c r="AD2332"/>
      <c r="AE2332"/>
      <c r="AF2332"/>
      <c r="AG2332"/>
      <c r="AH2332"/>
      <c r="AI2332"/>
      <c r="AJ2332"/>
      <c r="AK2332"/>
      <c r="AL2332"/>
    </row>
    <row r="2333" spans="5:38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/>
      <c r="V2333"/>
      <c r="W2333"/>
      <c r="X2333"/>
      <c r="Y2333"/>
      <c r="Z2333"/>
      <c r="AA2333"/>
      <c r="AB2333"/>
      <c r="AC2333"/>
      <c r="AD2333"/>
      <c r="AE2333"/>
      <c r="AF2333"/>
      <c r="AG2333"/>
      <c r="AH2333"/>
      <c r="AI2333"/>
      <c r="AJ2333"/>
      <c r="AK2333"/>
      <c r="AL2333"/>
    </row>
    <row r="2334" spans="5:38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/>
      <c r="V2334"/>
      <c r="W2334"/>
      <c r="X2334"/>
      <c r="Y2334"/>
      <c r="Z2334"/>
      <c r="AA2334"/>
      <c r="AB2334"/>
      <c r="AC2334"/>
      <c r="AD2334"/>
      <c r="AE2334"/>
      <c r="AF2334"/>
      <c r="AG2334"/>
      <c r="AH2334"/>
      <c r="AI2334"/>
      <c r="AJ2334"/>
      <c r="AK2334"/>
      <c r="AL2334"/>
    </row>
    <row r="2335" spans="5:38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/>
      <c r="V2335"/>
      <c r="W2335"/>
      <c r="X2335"/>
      <c r="Y2335"/>
      <c r="Z2335"/>
      <c r="AA2335"/>
      <c r="AB2335"/>
      <c r="AC2335"/>
      <c r="AD2335"/>
      <c r="AE2335"/>
      <c r="AF2335"/>
      <c r="AG2335"/>
      <c r="AH2335"/>
      <c r="AI2335"/>
      <c r="AJ2335"/>
      <c r="AK2335"/>
      <c r="AL2335"/>
    </row>
    <row r="2336" spans="5:38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/>
      <c r="V2336"/>
      <c r="W2336"/>
      <c r="X2336"/>
      <c r="Y2336"/>
      <c r="Z2336"/>
      <c r="AA2336"/>
      <c r="AB2336"/>
      <c r="AC2336"/>
      <c r="AD2336"/>
      <c r="AE2336"/>
      <c r="AF2336"/>
      <c r="AG2336"/>
      <c r="AH2336"/>
      <c r="AI2336"/>
      <c r="AJ2336"/>
      <c r="AK2336"/>
      <c r="AL2336"/>
    </row>
    <row r="2337" spans="5:38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/>
      <c r="V2337"/>
      <c r="W2337"/>
      <c r="X2337"/>
      <c r="Y2337"/>
      <c r="Z2337"/>
      <c r="AA2337"/>
      <c r="AB2337"/>
      <c r="AC2337"/>
      <c r="AD2337"/>
      <c r="AE2337"/>
      <c r="AF2337"/>
      <c r="AG2337"/>
      <c r="AH2337"/>
      <c r="AI2337"/>
      <c r="AJ2337"/>
      <c r="AK2337"/>
      <c r="AL2337"/>
    </row>
    <row r="2338" spans="5:38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/>
      <c r="V2338"/>
      <c r="W2338"/>
      <c r="X2338"/>
      <c r="Y2338"/>
      <c r="Z2338"/>
      <c r="AA2338"/>
      <c r="AB2338"/>
      <c r="AC2338"/>
      <c r="AD2338"/>
      <c r="AE2338"/>
      <c r="AF2338"/>
      <c r="AG2338"/>
      <c r="AH2338"/>
      <c r="AI2338"/>
      <c r="AJ2338"/>
      <c r="AK2338"/>
      <c r="AL23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2021-02-17T22:32:56Z</dcterms:created>
  <dcterms:modified xsi:type="dcterms:W3CDTF">2021-02-17T22:33:08Z</dcterms:modified>
</cp:coreProperties>
</file>