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63" i="1"/>
  <c r="C1071" s="1"/>
  <c r="K1060"/>
  <c r="G1070" s="1"/>
  <c r="H1060"/>
  <c r="F1070" s="1"/>
  <c r="E1060"/>
  <c r="E1070" s="1"/>
  <c r="C1060"/>
  <c r="C1070" s="1"/>
  <c r="C1056"/>
  <c r="C1069" s="1"/>
  <c r="K1053"/>
  <c r="G1068" s="1"/>
  <c r="H1053"/>
  <c r="F1068" s="1"/>
  <c r="E1053"/>
  <c r="E1068" s="1"/>
  <c r="C1053"/>
  <c r="C1068" s="1"/>
  <c r="K1050"/>
  <c r="G1067" s="1"/>
  <c r="H1050"/>
  <c r="F1067" s="1"/>
  <c r="E1050"/>
  <c r="E1067" s="1"/>
  <c r="C1050"/>
  <c r="C1067" s="1"/>
  <c r="C1047"/>
  <c r="C1066" s="1"/>
  <c r="J10"/>
  <c r="I10"/>
  <c r="H10"/>
  <c r="G10"/>
  <c r="F10"/>
  <c r="J9"/>
  <c r="I9"/>
  <c r="H9"/>
  <c r="G9"/>
  <c r="F9"/>
  <c r="J8"/>
  <c r="K1056" s="1"/>
  <c r="G1069" s="1"/>
  <c r="I8"/>
  <c r="H8"/>
  <c r="G8"/>
  <c r="H1056" s="1"/>
  <c r="F1069" s="1"/>
  <c r="F8"/>
  <c r="E1056" s="1"/>
  <c r="E1069" s="1"/>
  <c r="J7"/>
  <c r="K1047" s="1"/>
  <c r="G1066" s="1"/>
  <c r="I7"/>
  <c r="H7"/>
  <c r="G7"/>
  <c r="H1047" s="1"/>
  <c r="F1066" s="1"/>
  <c r="F7"/>
  <c r="E1047" s="1"/>
  <c r="E1066" s="1"/>
  <c r="J6"/>
  <c r="I6"/>
  <c r="H6"/>
  <c r="G6"/>
  <c r="F6"/>
  <c r="J5"/>
  <c r="K1063" s="1"/>
  <c r="G1071" s="1"/>
  <c r="I5"/>
  <c r="H5"/>
  <c r="G5"/>
  <c r="H1063" s="1"/>
  <c r="F1071" s="1"/>
  <c r="F5"/>
  <c r="E1063" s="1"/>
  <c r="E1071" s="1"/>
  <c r="E1072" l="1"/>
  <c r="E1073"/>
</calcChain>
</file>

<file path=xl/sharedStrings.xml><?xml version="1.0" encoding="utf-8"?>
<sst xmlns="http://schemas.openxmlformats.org/spreadsheetml/2006/main" count="173" uniqueCount="85">
  <si>
    <t>FARMACOLOGÍA VASCULAR Y METABOLISMO (FARMAVASM)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</si>
  <si>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</si>
  <si>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</si>
  <si>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</si>
  <si>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</si>
  <si>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</si>
  <si>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</si>
  <si>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</si>
  <si>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</si>
  <si>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</si>
  <si>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</si>
  <si>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</si>
  <si>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</si>
  <si>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</si>
  <si>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</si>
  <si>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</si>
  <si>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</si>
  <si>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</si>
  <si>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</si>
  <si>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</si>
  <si>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Lumpuy-Castillo, J; Lorenzo-Almoros, A; Pello-Lazaro, AM; Sanchez-Ferrer, C; Egido, J; Tunon, J; Peiro, C; Lorenzo, O</t>
  </si>
  <si>
    <t>Cardiovascular Damage in COVID-19: Therapeutic Approaches Targeting the Renin-Angiotensin-Aldosterone System</t>
  </si>
  <si>
    <t>INTERNATIONAL JOURNAL OF MOLECULAR SCIENCES</t>
  </si>
  <si>
    <t>Review</t>
  </si>
  <si>
    <t>[Lumpuy-Castillo, Jairo; Egido, Jesus; Tunon, Jose; Lorenzo, Oscar] Univ Autonoma, Hosp Fdn Jimenez Diaz, Inst Invest Sanitarias, Lab Diabet &amp; Vasc Pathol, Madrid 28040, Spain; [Lorenzo-Almoros, Ana] Hosp Fdn Jimenez Diaz, Dept Internal Med, Madrid 28040, Spain; [Pello-Lazaro, Ana Maria; Tunon, Jose] Hosp Fdn Jimenez Diaz, Dept Cardiol, Madrid 28040, Spain; [Sanchez-Ferrer, Carlos; Peiro, Concepcion] Univ Autonoma Madrid, Sch Med, Dept Pharmacol, Madrid 28049, Spain; [Egido, Jesus; Lorenzo, Oscar] Spanish Biomed Res Ctr Diabet &amp; Associated Metab, Madrid 28029, Spain</t>
  </si>
  <si>
    <t>Lorenzo, O (corresponding author), Univ Autonoma, Hosp Fdn Jimenez Diaz, Inst Invest Sanitarias, Lab Diabet &amp; Vasc Pathol, Madrid 28040, Spain.; Lorenzo, O (corresponding author), Spanish Biomed Res Ctr Diabet &amp; Associated Metab, Madrid 28029, Spain.</t>
  </si>
  <si>
    <t>1422-0067</t>
  </si>
  <si>
    <t>SEP</t>
  </si>
  <si>
    <t>Valencia, I; Peiro, C; Lorenzo, O; Sanchez-Ferrer, CF; Eckel, J; Romacho, T</t>
  </si>
  <si>
    <t>DPP4 and ACE2 in Diabetes and COVID-19: Therapeutic Targets for Cardiovascular Complications?</t>
  </si>
  <si>
    <t>FRONTIERS IN PHARMACOLOGY</t>
  </si>
  <si>
    <t>[Valencia, Ines; Peiro, Concepcion; Sanchez-Ferrer, Carlos F.] Univ Autonoma Madrid, Sch Med, Dept Pharmacol, Vasc Pharmacol &amp; Metab Grp FARMAVASM, Madrid, Spain; [Valencia, Ines; Peiro, Concepcion; Sanchez-Ferrer, Carlos F.] Hosp Univ La Paz IdiPAZ, Inst Invest Sanitarias, Madrid, Spain; [Lorenzo, Oscar] Univ Autonoma Madrid, FIIS Fdn Jimenez Diaz, Lab Vasc Pathol &amp; Diabet, Madrid, Spain; [Lorenzo, Oscar] Spanish Biomed Res Ctr Diabet &amp; Associated Metab, Madrid, Spain; [Eckel, Jurgen; Romacho, Tania] Heinrich Heine Univ Dusseldorf, German Diabet Ctr, Inst Clin Diabetol, Leibniz Ctr Diabet Res, Dusseldorf, Germany</t>
  </si>
  <si>
    <t>Romacho, T (corresponding author), Heinrich Heine Univ Dusseldorf, German Diabet Ctr, Inst Clin Diabetol, Leibniz Ctr Diabet Res, Dusseldorf, Germany.</t>
  </si>
  <si>
    <t>1663-9812</t>
  </si>
  <si>
    <t>AUG 7</t>
  </si>
  <si>
    <t>Sanchez-Rodriguez, C; Peiro, C; Rodriguez-Manas, L; Nevado, J</t>
  </si>
  <si>
    <t>Polyphenols Attenuate Highly-Glycosylated Haemoglobin-Induced Damage in Human Peritoneal Mesothelial Cells</t>
  </si>
  <si>
    <t>ANTIOXIDANTS</t>
  </si>
  <si>
    <t>Article</t>
  </si>
  <si>
    <t>[Sanchez-Rodriguez, Carolina] Univ Europea Madrid, Fac Biomed &amp; Hlth Sci, Madrid 28670, Spain; [Peiro, Concepcion] Univ Autonoma Madrid, Sch Med, Inst Invest Sanitarias IdiPAZ, Dept Pharmacol, Madrid 28029, Spain; [Rodriguez-Manas, Leocadio] Hosp Univ Getafe, Dept Geriatr, CIBER Frailty &amp; Hlth Aging CIBERFES, Madrid 28905, Spain; [Nevado, Julian] IdiPaz Hosp Univ La Paz, Inst Genet Med &amp; Mol INGEMM, Genom &amp; Mol Nephropathy Sect, Madrid 28046, Spain; [Nevado, Julian] Ctr Invest Bas Red Enfermedades Raras CIBERER, Madrid 28046, Spain</t>
  </si>
  <si>
    <t>Sanchez-Rodriguez, C (corresponding author), Univ Europea Madrid, Fac Biomed &amp; Hlth Sci, Madrid 28670, Spain.</t>
  </si>
  <si>
    <t>2076-3921</t>
  </si>
  <si>
    <t>JUL</t>
  </si>
  <si>
    <t>Peiro, C; Moncada, S</t>
  </si>
  <si>
    <t>Substituting Angiotensin-(1-7) to Prevent Lung Damage in SARS-CoV-2 Infection?</t>
  </si>
  <si>
    <t>CIRCULATION</t>
  </si>
  <si>
    <t>Editorial Material</t>
  </si>
  <si>
    <t>[Peiro, Concepcion] Univ Autonoma Madrid, Sch Med, Dept Pharmacol, Arzobispo Morcillo 4, Madrid 28029, Spain; [Peiro, Concepcion] IdiPAZ, Inst Invest Sanitarias, Madrid, Spain; [Moncada, Salvador] Univ Manchester, Manchester Canc Res Ctr, Manchester, Lancs, England</t>
  </si>
  <si>
    <t>Peiro, C (corresponding author), Univ Autonoma Madrid, Sch Med, Dept Pharmacol, Arzobispo Morcillo 4, Madrid 28029, Spain.; Moncada, S (corresponding author), Univ Manchester, Manchester Canc Res Ctr, 555 Wilmslow Rd, Manchester M20 4GJ, Lancs, England.</t>
  </si>
  <si>
    <t>0009-7322</t>
  </si>
  <si>
    <t>Rodriguez-Pardo, J; Fuentes, B; de Lecinana, MA; Campollo, J; Castano, PC; Ruiz, JC; Herrero, JE; Leal, RG; Nunez, AG; Cerezo, JFG; Martinez, AM; Vallejo, JM; Aguado, BP; Lopez, NR; de las Heras, RS; Mora, JV; Tejedor, ED</t>
  </si>
  <si>
    <t>Acute stroke care during the COVID-19 pandemic. Ictus Madrid Program recommendations</t>
  </si>
  <si>
    <t>NEUROLOGIA</t>
  </si>
  <si>
    <t>[Rodriguez-Pardo, J.; Fuentes, B.; Alonso de Lecinana, M.; Diez Tejedor, E.] Univ Autonoma Madrid, Inst Invest IdiPaz, Hosp Univ La Paz, Serv Neurol, Madrid, Spain; [Campollo, J.] Univ Complutense Madrid, Hosp Univ 12 Octubre, Secc Neurorradiol, Serv Neurol, Madrid, Spain; [Calleja Castano, P.] Univ Complutense Madrid, Hosp Univ 12 Octubre, Serv Neurol, Madrid, Spain; [Carneado Ruiz, J.] Univ Autonoma Madrid, Hosp Univ Puerta Hierro, Serv Neurol, Madrid, Spain; [Egido Herrero, J.] Univ Complutense Madrid, Hosp Univ Clin San Carlos, Serv Neurol, Madrid, Spain; [Garcia Leal, R.] Univ Autonoma Madrid, Hosp Univ Gregorio Maranon, Servicio Neurocirugia, Madrid, Spain; [Gil Nunez, A.] Univ Autonoma Madrid, Hosp Univ Gregorio Maranon, Serv Neurol, Madrid, Spain; [Gomez Cerezo, J. F.] Hosp Univ Infanta Sofia, Serv Med Interna, Madrid, Spain; [Martin Martinez, A.] Hosp Severo Ochoa, Serv Urgencias Hospitalarias, Madrid, Spain; [Masjuan Vallejo, J.] Univ Alcala De Henares, Hosp Univ Ramon y Cajal, Serv Neurol, Madrid, Spain; [Palomino Aguado, B.] Univ Alcala De Henares, Hosp Univ Ramon y Cajal, Serv Med Fis &amp; Rehabil, Madrid, Spain; [Riera Lopez, N.] SUMMA 112, Serv Urgencias Med Madrid, Madrid, Spain; [Simon de las Heras, R.] Hosp Univ 12 Octubre, Secc Neuropediat, Serv Neurol, Madrid, Spain; [Vivancos Mora, J.] Univ Autonoma Madrid, Hosp Univ La Princesa, Serv Neurol, Madrid, Spain</t>
  </si>
  <si>
    <t>Rodriguez-Pardo, J; Tejedor, ED (corresponding author), Univ Autonoma Madrid, Inst Invest IdiPaz, Hosp Univ La Paz, Serv Neurol, Madrid, Spain.</t>
  </si>
  <si>
    <t>0213-4853</t>
  </si>
  <si>
    <t>APR</t>
  </si>
  <si>
    <t>Romacho, T; Valencia, I; Ramos-Gonzalez, M; Vallejo, S; Lopez-Esteban, M; Lorenzo, O; Cannata, P; Romero, A; San Hipolito-Luengo, A; Gomez-Cerezo, JF; Peiro, C; Sanchez-Ferrer, CF</t>
  </si>
  <si>
    <t>Visfatin/eNampt induces endothelial dysfunction in vivo: a role for Toll-Like Receptor 4 and NLRP3 inflammasome</t>
  </si>
  <si>
    <t>SCIENTIFIC REPORTS</t>
  </si>
  <si>
    <t>[Romacho, Tania; Valencia, Ines; Ramos-Gonzalez, Mariella; Vallejo, Susana; Lopez-Esteban, Miguel; Romero, Alejandra; San Hipolito-Luengo, Alvaro; Peiro, Concepcion; Sanchez-Ferrer, Carlos F.] Univ Autonoma Madrid, Fac Med, Dept Farmacol &amp; Terapeut, Madrid, Spain; [Romacho, Tania; Valencia, Ines; Ramos-Gonzalez, Mariella; Vallejo, Susana; Romero, Alejandra; San Hipolito-Luengo, Alvaro; Gomez-Cerezo, Jorge F.; Peiro, Concepcion; Sanchez-Ferrer, Carlos F.] Inst Invest Sanitaria Hosp Univ La Paz IdiPAZ, Madrid, Spain; [Valencia, Ines; Ramos-Gonzalez, Mariella; Romero, Alejandra; San Hipolito-Luengo, Alvaro] Univ Autonoma Madrid, Doctoral Sch, PhD Programme Pharmacol &amp; Physiol, Madrid, Spain; [Lorenzo, Oscar; Cannata, Pablo] Univ Autonoma Madrid, Fac Med, Dept Med, Madrid, Spain; [Lorenzo, Oscar; Cannata, Pablo] Fdn Jimenez Diaz, Inst Invest Sanitaria, Madrid, Spain; [Gomez-Cerezo, Jorge F.] Hosp Univ Infanta Sofia, Serv Med Interna, Madrid, Spain</t>
  </si>
  <si>
    <t>Peiro, C; Sanchez-Ferrer, CF (corresponding author), Univ Autonoma Madrid, Fac Med, Dept Farmacol &amp; Terapeut, Madrid, Spain.; Peiro, C; Sanchez-Ferrer, CF (corresponding author), Inst Invest Sanitaria Hosp Univ La Paz IdiPAZ, Madrid, Spain.</t>
  </si>
  <si>
    <t>2045-2322</t>
  </si>
  <si>
    <t>1587-1599</t>
  </si>
  <si>
    <t>1º CUARTIL</t>
  </si>
  <si>
    <t>1º DECIL</t>
  </si>
  <si>
    <t>Q1</t>
  </si>
  <si>
    <t>SI</t>
  </si>
  <si>
    <t>Letter</t>
  </si>
  <si>
    <t>Correction</t>
  </si>
  <si>
    <t>Meeting Abstract</t>
  </si>
  <si>
    <t>Nº Documentos</t>
  </si>
  <si>
    <t>Tipo de documento</t>
  </si>
  <si>
    <t>FI</t>
  </si>
  <si>
    <t>1º Cuartil</t>
  </si>
  <si>
    <t>1º Decil</t>
  </si>
  <si>
    <t>10.1016/j.thromres.2017.03.016</t>
  </si>
  <si>
    <t>MEDLINE:28324767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</si>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</sst>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Y2339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8" customWidth="1"/>
    <col min="6" max="7" width="9" style="8"/>
    <col min="8" max="9" width="0" style="8" hidden="1" customWidth="1"/>
    <col min="10" max="10" width="9" style="8"/>
    <col min="11" max="12" width="0" style="8" hidden="1" customWidth="1"/>
    <col min="13" max="13" width="9" style="8"/>
    <col min="14" max="14" width="0" style="8" hidden="1" customWidth="1"/>
    <col min="15" max="20" width="9" style="8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4.556</v>
      </c>
      <c r="G5" s="7" t="str">
        <f>VLOOKUP(N5,[1]Revistas!$B$2:$G$62863,3,FALSE)</f>
        <v>Q1</v>
      </c>
      <c r="H5" s="7" t="str">
        <f>VLOOKUP(N5,[1]Revistas!$B$2:$G$62863,4,FALSE)</f>
        <v>BIOCHEMISTRY &amp; MOLECULAR BIOLOGY -- SCIE</v>
      </c>
      <c r="I5" s="7" t="str">
        <f>VLOOKUP(N5,[1]Revistas!$B$2:$G$62863,5,FALSE)</f>
        <v>74/297</v>
      </c>
      <c r="J5" s="7" t="str">
        <f>VLOOKUP(N5,[1]Revistas!$B$2:$G$62863,6,FALSE)</f>
        <v>NO</v>
      </c>
      <c r="K5" s="7" t="s">
        <v>24</v>
      </c>
      <c r="L5" s="7" t="s">
        <v>25</v>
      </c>
      <c r="M5" s="7">
        <v>4</v>
      </c>
      <c r="N5" s="7" t="s">
        <v>26</v>
      </c>
      <c r="O5" s="7" t="s">
        <v>27</v>
      </c>
      <c r="P5" s="7">
        <v>2020</v>
      </c>
      <c r="Q5" s="7">
        <v>21</v>
      </c>
      <c r="R5" s="7">
        <v>18</v>
      </c>
      <c r="S5" s="7"/>
      <c r="T5" s="7">
        <v>6471</v>
      </c>
    </row>
    <row r="6" spans="2:20" s="1" customFormat="1">
      <c r="B6" s="6" t="s">
        <v>28</v>
      </c>
      <c r="C6" s="6" t="s">
        <v>29</v>
      </c>
      <c r="D6" s="6" t="s">
        <v>30</v>
      </c>
      <c r="E6" s="7" t="s">
        <v>23</v>
      </c>
      <c r="F6" s="7">
        <f>VLOOKUP(N6,[1]Revistas!$B$2:$G$62863,2,FALSE)</f>
        <v>4.2249999999999996</v>
      </c>
      <c r="G6" s="7" t="str">
        <f>VLOOKUP(N6,[1]Revistas!$B$2:$G$62863,3,FALSE)</f>
        <v>Q1</v>
      </c>
      <c r="H6" s="7" t="str">
        <f>VLOOKUP(N6,[1]Revistas!$B$2:$G$62863,4,FALSE)</f>
        <v>PHARMACOLOGY &amp; PHARMACY -- SCIE</v>
      </c>
      <c r="I6" s="7" t="str">
        <f>VLOOKUP(N6,[1]Revistas!$B$2:$G$62863,5,FALSE)</f>
        <v>52/270</v>
      </c>
      <c r="J6" s="7" t="str">
        <f>VLOOKUP(N6,[1]Revistas!$B$2:$G$62863,6,FALSE)</f>
        <v>NO</v>
      </c>
      <c r="K6" s="7" t="s">
        <v>31</v>
      </c>
      <c r="L6" s="7" t="s">
        <v>32</v>
      </c>
      <c r="M6" s="7">
        <v>4</v>
      </c>
      <c r="N6" s="7" t="s">
        <v>33</v>
      </c>
      <c r="O6" s="7" t="s">
        <v>34</v>
      </c>
      <c r="P6" s="7">
        <v>2020</v>
      </c>
      <c r="Q6" s="7">
        <v>11</v>
      </c>
      <c r="R6" s="7"/>
      <c r="S6" s="7"/>
      <c r="T6" s="7">
        <v>1161</v>
      </c>
    </row>
    <row r="7" spans="2:20" s="1" customFormat="1">
      <c r="B7" s="6" t="s">
        <v>35</v>
      </c>
      <c r="C7" s="6" t="s">
        <v>36</v>
      </c>
      <c r="D7" s="6" t="s">
        <v>37</v>
      </c>
      <c r="E7" s="7" t="s">
        <v>38</v>
      </c>
      <c r="F7" s="7">
        <f>VLOOKUP(N7,[1]Revistas!$B$2:$G$62863,2,FALSE)</f>
        <v>5.0140000000000002</v>
      </c>
      <c r="G7" s="7" t="str">
        <f>VLOOKUP(N7,[1]Revistas!$B$2:$G$62863,3,FALSE)</f>
        <v>Q1</v>
      </c>
      <c r="H7" s="7" t="str">
        <f>VLOOKUP(N7,[1]Revistas!$B$2:$G$62863,4,FALSE)</f>
        <v>FOOD SCIENCE &amp; TECHNOLOGY -- SCIE</v>
      </c>
      <c r="I7" s="7" t="str">
        <f>VLOOKUP(N7,[1]Revistas!$B$2:$G$62863,5,FALSE)</f>
        <v>10/139</v>
      </c>
      <c r="J7" s="7" t="str">
        <f>VLOOKUP(N7,[1]Revistas!$B$2:$G$62863,6,FALSE)</f>
        <v>SI</v>
      </c>
      <c r="K7" s="7" t="s">
        <v>39</v>
      </c>
      <c r="L7" s="7" t="s">
        <v>40</v>
      </c>
      <c r="M7" s="7">
        <v>0</v>
      </c>
      <c r="N7" s="7" t="s">
        <v>41</v>
      </c>
      <c r="O7" s="7" t="s">
        <v>42</v>
      </c>
      <c r="P7" s="7">
        <v>2020</v>
      </c>
      <c r="Q7" s="7">
        <v>9</v>
      </c>
      <c r="R7" s="7">
        <v>7</v>
      </c>
      <c r="S7" s="7"/>
      <c r="T7" s="7">
        <v>572</v>
      </c>
    </row>
    <row r="8" spans="2:20" s="1" customFormat="1">
      <c r="B8" s="6" t="s">
        <v>43</v>
      </c>
      <c r="C8" s="6" t="s">
        <v>44</v>
      </c>
      <c r="D8" s="6" t="s">
        <v>45</v>
      </c>
      <c r="E8" s="7" t="s">
        <v>46</v>
      </c>
      <c r="F8" s="7">
        <f>VLOOKUP(N8,[1]Revistas!$B$2:$G$62863,2,FALSE)</f>
        <v>23.603000000000002</v>
      </c>
      <c r="G8" s="7" t="str">
        <f>VLOOKUP(N8,[1]Revistas!$B$2:$G$62863,3,FALSE)</f>
        <v>Q1</v>
      </c>
      <c r="H8" s="7" t="str">
        <f>VLOOKUP(N8,[1]Revistas!$B$2:$G$62863,4,FALSE)</f>
        <v>CARDIAC &amp; CARDIOVASCULAR SYSTEMS -- SCIE</v>
      </c>
      <c r="I8" s="7" t="str">
        <f>VLOOKUP(N8,[1]Revistas!$B$2:$G$62863,5,FALSE)</f>
        <v>1/138</v>
      </c>
      <c r="J8" s="7" t="str">
        <f>VLOOKUP(N8,[1]Revistas!$B$2:$G$62863,6,FALSE)</f>
        <v>SI</v>
      </c>
      <c r="K8" s="7" t="s">
        <v>47</v>
      </c>
      <c r="L8" s="7" t="s">
        <v>48</v>
      </c>
      <c r="M8" s="7">
        <v>23</v>
      </c>
      <c r="N8" s="7" t="s">
        <v>49</v>
      </c>
      <c r="O8" s="7">
        <v>46143</v>
      </c>
      <c r="P8" s="7">
        <v>2020</v>
      </c>
      <c r="Q8" s="7">
        <v>141</v>
      </c>
      <c r="R8" s="7">
        <v>21</v>
      </c>
      <c r="S8" s="7">
        <v>1665</v>
      </c>
      <c r="T8" s="7">
        <v>1666</v>
      </c>
    </row>
    <row r="9" spans="2:20" s="1" customFormat="1">
      <c r="B9" s="6" t="s">
        <v>50</v>
      </c>
      <c r="C9" s="6" t="s">
        <v>51</v>
      </c>
      <c r="D9" s="6" t="s">
        <v>52</v>
      </c>
      <c r="E9" s="7" t="s">
        <v>23</v>
      </c>
      <c r="F9" s="7">
        <f>VLOOKUP(N9,[1]Revistas!$B$2:$G$62863,2,FALSE)</f>
        <v>2.2829999999999999</v>
      </c>
      <c r="G9" s="7" t="str">
        <f>VLOOKUP(N9,[1]Revistas!$B$2:$G$62863,3,FALSE)</f>
        <v>Q3</v>
      </c>
      <c r="H9" s="7" t="str">
        <f>VLOOKUP(N9,[1]Revistas!$B$2:$G$62863,4,FALSE)</f>
        <v>CLINICAL NEUROLOGY -- SCIE</v>
      </c>
      <c r="I9" s="7" t="str">
        <f>VLOOKUP(N9,[1]Revistas!$B$2:$G$62863,5,FALSE)</f>
        <v>124/204</v>
      </c>
      <c r="J9" s="7" t="str">
        <f>VLOOKUP(N9,[1]Revistas!$B$2:$G$62863,6,FALSE)</f>
        <v>NO</v>
      </c>
      <c r="K9" s="7" t="s">
        <v>53</v>
      </c>
      <c r="L9" s="7" t="s">
        <v>54</v>
      </c>
      <c r="M9" s="7">
        <v>4</v>
      </c>
      <c r="N9" s="7" t="s">
        <v>55</v>
      </c>
      <c r="O9" s="7" t="s">
        <v>56</v>
      </c>
      <c r="P9" s="7">
        <v>2020</v>
      </c>
      <c r="Q9" s="7">
        <v>35</v>
      </c>
      <c r="R9" s="7">
        <v>4</v>
      </c>
      <c r="S9" s="7">
        <v>258</v>
      </c>
      <c r="T9" s="7">
        <v>263</v>
      </c>
    </row>
    <row r="10" spans="2:20" s="1" customFormat="1">
      <c r="B10" s="6" t="s">
        <v>57</v>
      </c>
      <c r="C10" s="6" t="s">
        <v>58</v>
      </c>
      <c r="D10" s="6" t="s">
        <v>59</v>
      </c>
      <c r="E10" s="7" t="s">
        <v>38</v>
      </c>
      <c r="F10" s="7">
        <f>VLOOKUP(N10,[1]Revistas!$B$2:$G$62863,2,FALSE)</f>
        <v>3.9980000000000002</v>
      </c>
      <c r="G10" s="7" t="str">
        <f>VLOOKUP(N10,[1]Revistas!$B$2:$G$62863,3,FALSE)</f>
        <v>Q1</v>
      </c>
      <c r="H10" s="7" t="str">
        <f>VLOOKUP(N10,[1]Revistas!$B$2:$G$62863,4,FALSE)</f>
        <v>MULTIDISCIPLINARY SCIENCES -- SCIE</v>
      </c>
      <c r="I10" s="7" t="str">
        <f>VLOOKUP(N10,[1]Revistas!$B$2:$G$62863,5,FALSE)</f>
        <v>17/71</v>
      </c>
      <c r="J10" s="7" t="str">
        <f>VLOOKUP(N10,[1]Revistas!$B$2:$G$62863,6,FALSE)</f>
        <v>NO</v>
      </c>
      <c r="K10" s="7" t="s">
        <v>60</v>
      </c>
      <c r="L10" s="7" t="s">
        <v>61</v>
      </c>
      <c r="M10" s="7">
        <v>8</v>
      </c>
      <c r="N10" s="7" t="s">
        <v>62</v>
      </c>
      <c r="O10" s="7">
        <v>45717</v>
      </c>
      <c r="P10" s="7">
        <v>2020</v>
      </c>
      <c r="Q10" s="7">
        <v>10</v>
      </c>
      <c r="R10" s="7">
        <v>1</v>
      </c>
      <c r="S10" s="7"/>
      <c r="T10" s="7">
        <v>5386</v>
      </c>
    </row>
    <row r="11" spans="2:20" s="1" customFormat="1"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2:20" s="1" customFormat="1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2:20" s="1" customFormat="1"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2:20" s="1" customFormat="1"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 t="s">
        <v>63</v>
      </c>
      <c r="T14" s="2"/>
    </row>
    <row r="15" spans="2:20" s="1" customFormat="1"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2:20" s="1" customFormat="1"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5:20" s="1" customFormat="1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5:20" s="1" customFormat="1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5:20" s="1" customFormat="1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5:20" s="1" customFormat="1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5:20" s="1" customFormat="1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5:20" s="1" customFormat="1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5:20" s="1" customFormat="1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5:20" s="1" customFormat="1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5:20" s="1" customFormat="1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5:20" s="1" customFormat="1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5:20" s="1" customFormat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5:20" s="1" customForma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5:20" s="1" customFormat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5:20" s="1" customFormat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5:20" s="1" customFormat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5:20" s="1" customFormat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2:20" s="1" customFormat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2:20" s="1" customFormat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3" spans="2:20" s="1" customFormat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</row>
    <row r="1045" spans="2:20" s="1" customFormat="1"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</row>
    <row r="1046" spans="2:20" s="9" customFormat="1">
      <c r="B1046" s="9" t="s">
        <v>4</v>
      </c>
      <c r="C1046" s="9" t="s">
        <v>4</v>
      </c>
      <c r="D1046" s="9" t="s">
        <v>4</v>
      </c>
      <c r="E1046" s="10" t="s">
        <v>5</v>
      </c>
      <c r="F1046" s="10" t="s">
        <v>4</v>
      </c>
      <c r="G1046" s="10" t="s">
        <v>6</v>
      </c>
      <c r="H1046" s="10" t="s">
        <v>64</v>
      </c>
      <c r="I1046" s="10" t="s">
        <v>4</v>
      </c>
      <c r="J1046" s="10" t="s">
        <v>9</v>
      </c>
      <c r="K1046" s="10" t="s">
        <v>65</v>
      </c>
      <c r="L1046" s="10"/>
      <c r="M1046" s="10"/>
      <c r="N1046" s="10"/>
      <c r="O1046" s="10"/>
      <c r="P1046" s="10"/>
      <c r="Q1046" s="10"/>
      <c r="R1046" s="10"/>
      <c r="S1046" s="10"/>
      <c r="T1046" s="10"/>
    </row>
    <row r="1047" spans="2:20" s="9" customFormat="1">
      <c r="B1047" s="9" t="s">
        <v>38</v>
      </c>
      <c r="C1047" s="9">
        <f>DCOUNTA(A4:T1040,C1046,B1046:B1047)</f>
        <v>2</v>
      </c>
      <c r="D1047" s="9" t="s">
        <v>38</v>
      </c>
      <c r="E1047" s="10">
        <f>DSUM(A4:T1041,F4,D1046:D1047)</f>
        <v>9.0120000000000005</v>
      </c>
      <c r="F1047" s="10" t="s">
        <v>38</v>
      </c>
      <c r="G1047" s="10" t="s">
        <v>66</v>
      </c>
      <c r="H1047" s="10">
        <f>DCOUNTA(A4:T1041,G4,F1046:G1047)</f>
        <v>2</v>
      </c>
      <c r="I1047" s="10" t="s">
        <v>38</v>
      </c>
      <c r="J1047" s="10" t="s">
        <v>67</v>
      </c>
      <c r="K1047" s="10">
        <f>DCOUNTA(A4:T1041,J4,I1046:J1047)</f>
        <v>1</v>
      </c>
      <c r="L1047" s="10"/>
      <c r="M1047" s="10"/>
      <c r="N1047" s="10"/>
      <c r="O1047" s="10"/>
      <c r="P1047" s="10"/>
      <c r="Q1047" s="10"/>
      <c r="R1047" s="10"/>
      <c r="S1047" s="10"/>
      <c r="T1047" s="10"/>
    </row>
    <row r="1048" spans="2:20" s="9" customFormat="1"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10"/>
    </row>
    <row r="1049" spans="2:20" s="9" customFormat="1">
      <c r="B1049" s="9" t="s">
        <v>4</v>
      </c>
      <c r="D1049" s="9" t="s">
        <v>4</v>
      </c>
      <c r="E1049" s="10" t="s">
        <v>5</v>
      </c>
      <c r="F1049" s="10" t="s">
        <v>4</v>
      </c>
      <c r="G1049" s="10" t="s">
        <v>6</v>
      </c>
      <c r="H1049" s="10" t="s">
        <v>64</v>
      </c>
      <c r="I1049" s="10" t="s">
        <v>4</v>
      </c>
      <c r="J1049" s="10" t="s">
        <v>9</v>
      </c>
      <c r="K1049" s="10" t="s">
        <v>65</v>
      </c>
      <c r="L1049" s="10"/>
      <c r="M1049" s="10"/>
      <c r="N1049" s="10"/>
      <c r="O1049" s="10"/>
      <c r="P1049" s="10"/>
      <c r="Q1049" s="10"/>
      <c r="R1049" s="10"/>
      <c r="S1049" s="10"/>
      <c r="T1049" s="10"/>
    </row>
    <row r="1050" spans="2:20" s="9" customFormat="1">
      <c r="B1050" s="9" t="s">
        <v>68</v>
      </c>
      <c r="C1050" s="9">
        <f>DCOUNTA(A4:T1041,E4,B1049:B1050)</f>
        <v>0</v>
      </c>
      <c r="D1050" s="9" t="s">
        <v>68</v>
      </c>
      <c r="E1050" s="10">
        <f>DSUM(A4:T1041,E1049,D1049:D1050)</f>
        <v>0</v>
      </c>
      <c r="F1050" s="10" t="s">
        <v>68</v>
      </c>
      <c r="G1050" s="10" t="s">
        <v>66</v>
      </c>
      <c r="H1050" s="10">
        <f>DCOUNTA(A4:T1041,G4,F1049:G1050)</f>
        <v>0</v>
      </c>
      <c r="I1050" s="10" t="s">
        <v>68</v>
      </c>
      <c r="J1050" s="10" t="s">
        <v>67</v>
      </c>
      <c r="K1050" s="10">
        <f>DCOUNTA(A4:T1041,J4,I1049:J1050)</f>
        <v>0</v>
      </c>
      <c r="L1050" s="10"/>
      <c r="M1050" s="10"/>
      <c r="N1050" s="10"/>
      <c r="O1050" s="10"/>
      <c r="P1050" s="10"/>
      <c r="Q1050" s="10"/>
      <c r="R1050" s="10"/>
      <c r="S1050" s="10"/>
      <c r="T1050" s="10"/>
    </row>
    <row r="1051" spans="2:20" s="9" customFormat="1"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</row>
    <row r="1052" spans="2:20" s="9" customFormat="1">
      <c r="B1052" s="9" t="s">
        <v>4</v>
      </c>
      <c r="D1052" s="9" t="s">
        <v>4</v>
      </c>
      <c r="E1052" s="10" t="s">
        <v>5</v>
      </c>
      <c r="F1052" s="10" t="s">
        <v>4</v>
      </c>
      <c r="G1052" s="10" t="s">
        <v>6</v>
      </c>
      <c r="H1052" s="10" t="s">
        <v>64</v>
      </c>
      <c r="I1052" s="10" t="s">
        <v>4</v>
      </c>
      <c r="J1052" s="10" t="s">
        <v>9</v>
      </c>
      <c r="K1052" s="10" t="s">
        <v>65</v>
      </c>
      <c r="L1052" s="10"/>
      <c r="M1052" s="10"/>
      <c r="N1052" s="10"/>
      <c r="O1052" s="10"/>
      <c r="P1052" s="10"/>
      <c r="Q1052" s="10"/>
      <c r="R1052" s="10"/>
      <c r="S1052" s="10"/>
      <c r="T1052" s="10"/>
    </row>
    <row r="1053" spans="2:20" s="9" customFormat="1">
      <c r="B1053" s="9" t="s">
        <v>69</v>
      </c>
      <c r="C1053" s="9">
        <f>DCOUNTA(A4:T1041,E4,B1052:B1053)</f>
        <v>0</v>
      </c>
      <c r="D1053" s="9" t="s">
        <v>69</v>
      </c>
      <c r="E1053" s="10">
        <f>DSUM(A4:T1041,F4,D1052:D1053)</f>
        <v>0</v>
      </c>
      <c r="F1053" s="10" t="s">
        <v>69</v>
      </c>
      <c r="G1053" s="10" t="s">
        <v>66</v>
      </c>
      <c r="H1053" s="10">
        <f>DCOUNTA(A4:T1041,G4,F1052:G1053)</f>
        <v>0</v>
      </c>
      <c r="I1053" s="10" t="s">
        <v>69</v>
      </c>
      <c r="J1053" s="10" t="s">
        <v>67</v>
      </c>
      <c r="K1053" s="10">
        <f>DCOUNTA(A4:T1041,J4,I1052:J1053)</f>
        <v>0</v>
      </c>
      <c r="L1053" s="10"/>
      <c r="M1053" s="10"/>
      <c r="N1053" s="10"/>
      <c r="O1053" s="10"/>
      <c r="P1053" s="10"/>
      <c r="Q1053" s="10"/>
      <c r="R1053" s="10"/>
      <c r="S1053" s="10"/>
      <c r="T1053" s="10"/>
    </row>
    <row r="1054" spans="2:20" s="9" customFormat="1"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</row>
    <row r="1055" spans="2:20" s="9" customFormat="1">
      <c r="B1055" s="9" t="s">
        <v>4</v>
      </c>
      <c r="D1055" s="9" t="s">
        <v>4</v>
      </c>
      <c r="E1055" s="10" t="s">
        <v>5</v>
      </c>
      <c r="F1055" s="10" t="s">
        <v>4</v>
      </c>
      <c r="G1055" s="10" t="s">
        <v>6</v>
      </c>
      <c r="H1055" s="10" t="s">
        <v>64</v>
      </c>
      <c r="I1055" s="10" t="s">
        <v>4</v>
      </c>
      <c r="J1055" s="10" t="s">
        <v>9</v>
      </c>
      <c r="K1055" s="10" t="s">
        <v>65</v>
      </c>
      <c r="L1055" s="10"/>
      <c r="M1055" s="10"/>
      <c r="N1055" s="10"/>
      <c r="O1055" s="10"/>
      <c r="P1055" s="10"/>
      <c r="Q1055" s="10"/>
      <c r="R1055" s="10"/>
      <c r="S1055" s="10"/>
      <c r="T1055" s="10"/>
    </row>
    <row r="1056" spans="2:20" s="9" customFormat="1">
      <c r="B1056" s="9" t="s">
        <v>46</v>
      </c>
      <c r="C1056" s="9">
        <f>DCOUNTA(C4:T1041,E4,B1055:B1056)</f>
        <v>1</v>
      </c>
      <c r="D1056" s="9" t="s">
        <v>46</v>
      </c>
      <c r="E1056" s="10">
        <f>DSUM(A4:T1041,F4,D1055:D1056)</f>
        <v>23.603000000000002</v>
      </c>
      <c r="F1056" s="10" t="s">
        <v>46</v>
      </c>
      <c r="G1056" s="10" t="s">
        <v>66</v>
      </c>
      <c r="H1056" s="10">
        <f>DCOUNTA(A4:T1041,G4,F1055:G1056)</f>
        <v>1</v>
      </c>
      <c r="I1056" s="10" t="s">
        <v>46</v>
      </c>
      <c r="J1056" s="10" t="s">
        <v>67</v>
      </c>
      <c r="K1056" s="10">
        <f>DCOUNTA(A4:T1041,J4,I1055:J1056)</f>
        <v>1</v>
      </c>
      <c r="L1056" s="10"/>
      <c r="M1056" s="10"/>
      <c r="N1056" s="10"/>
      <c r="O1056" s="10"/>
      <c r="P1056" s="10"/>
      <c r="Q1056" s="10"/>
      <c r="R1056" s="10"/>
      <c r="S1056" s="10"/>
      <c r="T1056" s="10"/>
    </row>
    <row r="1057" spans="2:51" s="9" customFormat="1" hidden="1"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</row>
    <row r="1058" spans="2:51" s="9" customFormat="1" hidden="1"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</row>
    <row r="1059" spans="2:51" s="9" customFormat="1" hidden="1">
      <c r="B1059" s="9" t="s">
        <v>4</v>
      </c>
      <c r="D1059" s="9" t="s">
        <v>4</v>
      </c>
      <c r="E1059" s="10" t="s">
        <v>5</v>
      </c>
      <c r="F1059" s="10" t="s">
        <v>4</v>
      </c>
      <c r="G1059" s="10" t="s">
        <v>6</v>
      </c>
      <c r="H1059" s="10" t="s">
        <v>64</v>
      </c>
      <c r="I1059" s="10" t="s">
        <v>4</v>
      </c>
      <c r="J1059" s="10" t="s">
        <v>9</v>
      </c>
      <c r="K1059" s="10" t="s">
        <v>65</v>
      </c>
      <c r="L1059" s="10"/>
      <c r="M1059" s="10"/>
      <c r="N1059" s="10"/>
      <c r="O1059" s="10"/>
      <c r="P1059" s="10"/>
      <c r="Q1059" s="10"/>
      <c r="R1059" s="10"/>
      <c r="S1059" s="10"/>
      <c r="T1059" s="10"/>
    </row>
    <row r="1060" spans="2:51" s="9" customFormat="1" hidden="1">
      <c r="B1060" s="9" t="s">
        <v>70</v>
      </c>
      <c r="C1060" s="9">
        <f>DCOUNTA(A4:T1041,E4,B1059:B1060)</f>
        <v>0</v>
      </c>
      <c r="D1060" s="9" t="s">
        <v>70</v>
      </c>
      <c r="E1060" s="10">
        <f>DSUM(A4:T1041,F4,D1059:D1060)</f>
        <v>0</v>
      </c>
      <c r="F1060" s="10" t="s">
        <v>70</v>
      </c>
      <c r="G1060" s="10" t="s">
        <v>66</v>
      </c>
      <c r="H1060" s="10">
        <f>DCOUNTA(A4:T1041,G4,F1059:G1060)</f>
        <v>0</v>
      </c>
      <c r="I1060" s="10" t="s">
        <v>70</v>
      </c>
      <c r="J1060" s="10" t="s">
        <v>67</v>
      </c>
      <c r="K1060" s="10">
        <f>DCOUNTA(A4:T1041,J4,I1059:J1060)</f>
        <v>0</v>
      </c>
      <c r="L1060" s="10"/>
      <c r="M1060" s="10"/>
      <c r="N1060" s="10"/>
      <c r="O1060" s="10"/>
      <c r="P1060" s="10"/>
      <c r="Q1060" s="10"/>
      <c r="R1060" s="10"/>
      <c r="S1060" s="10"/>
      <c r="T1060" s="10"/>
    </row>
    <row r="1061" spans="2:51" s="9" customFormat="1" hidden="1"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  <c r="T1061" s="10"/>
    </row>
    <row r="1062" spans="2:51" s="9" customFormat="1" hidden="1">
      <c r="B1062" s="9" t="s">
        <v>4</v>
      </c>
      <c r="D1062" s="9" t="s">
        <v>4</v>
      </c>
      <c r="E1062" s="10" t="s">
        <v>5</v>
      </c>
      <c r="F1062" s="10" t="s">
        <v>4</v>
      </c>
      <c r="G1062" s="10" t="s">
        <v>6</v>
      </c>
      <c r="H1062" s="10" t="s">
        <v>64</v>
      </c>
      <c r="I1062" s="10" t="s">
        <v>4</v>
      </c>
      <c r="J1062" s="10" t="s">
        <v>9</v>
      </c>
      <c r="K1062" s="10" t="s">
        <v>65</v>
      </c>
      <c r="L1062" s="10"/>
      <c r="M1062" s="10"/>
      <c r="N1062" s="10"/>
      <c r="O1062" s="10"/>
      <c r="P1062" s="10"/>
      <c r="Q1062" s="10"/>
      <c r="R1062" s="10"/>
      <c r="S1062" s="10"/>
      <c r="T1062" s="10"/>
    </row>
    <row r="1063" spans="2:51" s="9" customFormat="1" hidden="1">
      <c r="B1063" s="9" t="s">
        <v>23</v>
      </c>
      <c r="C1063" s="9">
        <f>DCOUNTA(B4:T1041,B1062,B1062:B1063)</f>
        <v>3</v>
      </c>
      <c r="D1063" s="9" t="s">
        <v>23</v>
      </c>
      <c r="E1063" s="10">
        <f>DSUM(A4:T1041,F4,D1062:D1063)</f>
        <v>11.063999999999998</v>
      </c>
      <c r="F1063" s="10" t="s">
        <v>23</v>
      </c>
      <c r="G1063" s="10" t="s">
        <v>66</v>
      </c>
      <c r="H1063" s="10">
        <f>DCOUNTA(A4:T1041,G4,F1062:G1063)</f>
        <v>2</v>
      </c>
      <c r="I1063" s="10" t="s">
        <v>23</v>
      </c>
      <c r="J1063" s="10" t="s">
        <v>67</v>
      </c>
      <c r="K1063" s="10">
        <f>DCOUNTA(A4:T1041,J4,I1062:J1063)</f>
        <v>0</v>
      </c>
      <c r="L1063" s="10"/>
      <c r="M1063" s="10"/>
      <c r="N1063" s="10"/>
      <c r="O1063" s="10"/>
      <c r="P1063" s="10"/>
      <c r="Q1063" s="10"/>
      <c r="R1063" s="10"/>
      <c r="S1063" s="10"/>
      <c r="T1063" s="10"/>
    </row>
    <row r="1064" spans="2:51" s="9" customFormat="1"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</row>
    <row r="1065" spans="2:51" s="9" customFormat="1" ht="15.75">
      <c r="C1065" s="11" t="s">
        <v>71</v>
      </c>
      <c r="D1065" s="11" t="s">
        <v>72</v>
      </c>
      <c r="E1065" s="11" t="s">
        <v>73</v>
      </c>
      <c r="F1065" s="11" t="s">
        <v>74</v>
      </c>
      <c r="G1065" s="11" t="s">
        <v>75</v>
      </c>
      <c r="H1065" s="10"/>
      <c r="I1065" s="10"/>
      <c r="J1065" s="10"/>
      <c r="K1065" s="10"/>
      <c r="L1065" s="10"/>
      <c r="M1065" s="10"/>
      <c r="N1065" s="10"/>
      <c r="O1065" s="12"/>
      <c r="P1065" s="10"/>
      <c r="Q1065" s="10"/>
      <c r="R1065" s="10"/>
      <c r="S1065" s="10"/>
      <c r="T1065" s="10"/>
      <c r="AX1065" s="9" t="s">
        <v>76</v>
      </c>
      <c r="AY1065" s="9" t="s">
        <v>77</v>
      </c>
    </row>
    <row r="1066" spans="2:51" s="9" customFormat="1" ht="15.75">
      <c r="C1066" s="13">
        <f>C1047</f>
        <v>2</v>
      </c>
      <c r="D1066" s="14" t="s">
        <v>78</v>
      </c>
      <c r="E1066" s="14">
        <f>E1047</f>
        <v>9.0120000000000005</v>
      </c>
      <c r="F1066" s="13">
        <f>H1047</f>
        <v>2</v>
      </c>
      <c r="G1066" s="13">
        <f>K1047</f>
        <v>1</v>
      </c>
      <c r="H1066" s="10"/>
      <c r="I1066" s="10"/>
      <c r="J1066" s="10"/>
      <c r="K1066" s="10"/>
      <c r="L1066" s="10"/>
      <c r="M1066" s="10"/>
      <c r="N1066" s="10"/>
      <c r="O1066" s="12"/>
      <c r="P1066" s="10"/>
      <c r="Q1066" s="10"/>
      <c r="R1066" s="10"/>
      <c r="S1066" s="10"/>
      <c r="T1066" s="10"/>
    </row>
    <row r="1067" spans="2:51" s="9" customFormat="1" ht="15.75">
      <c r="C1067" s="13">
        <f>C1050</f>
        <v>0</v>
      </c>
      <c r="D1067" s="14" t="s">
        <v>79</v>
      </c>
      <c r="E1067" s="14">
        <f>E1050</f>
        <v>0</v>
      </c>
      <c r="F1067" s="13">
        <f>H1050</f>
        <v>0</v>
      </c>
      <c r="G1067" s="13">
        <f>K1050</f>
        <v>0</v>
      </c>
      <c r="H1067" s="10"/>
      <c r="I1067" s="10"/>
      <c r="J1067" s="10"/>
      <c r="K1067" s="10"/>
      <c r="L1067" s="10"/>
      <c r="M1067" s="10"/>
      <c r="N1067" s="10"/>
      <c r="O1067" s="12"/>
      <c r="P1067" s="10"/>
      <c r="Q1067" s="10"/>
      <c r="R1067" s="10"/>
      <c r="S1067" s="10"/>
      <c r="T1067" s="10"/>
    </row>
    <row r="1068" spans="2:51" s="9" customFormat="1" ht="15.75">
      <c r="C1068" s="13">
        <f>C1053</f>
        <v>0</v>
      </c>
      <c r="D1068" s="14" t="s">
        <v>80</v>
      </c>
      <c r="E1068" s="14">
        <f>E1053</f>
        <v>0</v>
      </c>
      <c r="F1068" s="13">
        <f>H1053</f>
        <v>0</v>
      </c>
      <c r="G1068" s="13">
        <f>K1053</f>
        <v>0</v>
      </c>
      <c r="H1068" s="10"/>
      <c r="I1068" s="10"/>
      <c r="J1068" s="10"/>
      <c r="K1068" s="10"/>
      <c r="L1068" s="10"/>
      <c r="M1068" s="10"/>
      <c r="N1068" s="10"/>
      <c r="O1068" s="12"/>
      <c r="P1068" s="10"/>
      <c r="Q1068" s="10"/>
      <c r="R1068" s="10"/>
      <c r="S1068" s="10"/>
      <c r="T1068" s="10"/>
    </row>
    <row r="1069" spans="2:51" s="9" customFormat="1" ht="15.75">
      <c r="C1069" s="13">
        <f>C1056</f>
        <v>1</v>
      </c>
      <c r="D1069" s="14" t="s">
        <v>81</v>
      </c>
      <c r="E1069" s="14">
        <f>E1056</f>
        <v>23.603000000000002</v>
      </c>
      <c r="F1069" s="13">
        <f>H1056</f>
        <v>1</v>
      </c>
      <c r="G1069" s="13">
        <f>K1056</f>
        <v>1</v>
      </c>
      <c r="H1069" s="10"/>
      <c r="I1069" s="10"/>
      <c r="J1069" s="10"/>
      <c r="K1069" s="10"/>
      <c r="L1069" s="10"/>
      <c r="M1069" s="10"/>
      <c r="N1069" s="10"/>
      <c r="O1069" s="12"/>
      <c r="P1069" s="10"/>
      <c r="Q1069" s="10"/>
      <c r="R1069" s="10"/>
      <c r="S1069" s="10"/>
      <c r="T1069" s="10"/>
    </row>
    <row r="1070" spans="2:51" s="9" customFormat="1" ht="15.75">
      <c r="C1070" s="13">
        <f>C1060</f>
        <v>0</v>
      </c>
      <c r="D1070" s="14" t="s">
        <v>70</v>
      </c>
      <c r="E1070" s="14">
        <f>E1060</f>
        <v>0</v>
      </c>
      <c r="F1070" s="13">
        <f>H1060</f>
        <v>0</v>
      </c>
      <c r="G1070" s="13">
        <f>K1060</f>
        <v>0</v>
      </c>
      <c r="H1070" s="10"/>
      <c r="I1070" s="10"/>
      <c r="J1070" s="10"/>
      <c r="K1070" s="10"/>
      <c r="L1070" s="10"/>
      <c r="M1070" s="10"/>
      <c r="N1070" s="10"/>
      <c r="O1070" s="12"/>
      <c r="P1070" s="10"/>
      <c r="Q1070" s="10"/>
      <c r="R1070" s="10"/>
      <c r="S1070" s="10"/>
      <c r="T1070" s="10"/>
    </row>
    <row r="1071" spans="2:51" s="9" customFormat="1" ht="15.75">
      <c r="C1071" s="13">
        <f>C1063</f>
        <v>3</v>
      </c>
      <c r="D1071" s="14" t="s">
        <v>82</v>
      </c>
      <c r="E1071" s="14">
        <f>E1063</f>
        <v>11.063999999999998</v>
      </c>
      <c r="F1071" s="13">
        <f>H1063</f>
        <v>2</v>
      </c>
      <c r="G1071" s="13">
        <f>K1063</f>
        <v>0</v>
      </c>
      <c r="H1071" s="10"/>
      <c r="I1071" s="10"/>
      <c r="J1071" s="10"/>
      <c r="K1071" s="10"/>
      <c r="L1071" s="10"/>
      <c r="M1071" s="10"/>
      <c r="N1071" s="10"/>
      <c r="O1071" s="12"/>
      <c r="P1071" s="10"/>
      <c r="Q1071" s="10"/>
      <c r="R1071" s="10"/>
      <c r="S1071" s="10"/>
      <c r="T1071" s="10"/>
    </row>
    <row r="1072" spans="2:51" s="9" customFormat="1" ht="15.75">
      <c r="C1072" s="15"/>
      <c r="D1072" s="11" t="s">
        <v>83</v>
      </c>
      <c r="E1072" s="11">
        <f>E1066</f>
        <v>9.0120000000000005</v>
      </c>
      <c r="F1072" s="15"/>
      <c r="G1072" s="10"/>
      <c r="H1072" s="10"/>
      <c r="I1072" s="10"/>
      <c r="J1072" s="10"/>
      <c r="K1072" s="10"/>
      <c r="L1072" s="10"/>
      <c r="M1072" s="10"/>
      <c r="N1072" s="10"/>
      <c r="O1072" s="12"/>
      <c r="P1072" s="10"/>
      <c r="Q1072" s="10"/>
      <c r="R1072" s="10"/>
      <c r="S1072" s="10"/>
      <c r="T1072" s="10"/>
    </row>
    <row r="1073" spans="3:20" s="9" customFormat="1" ht="15.75">
      <c r="C1073" s="15"/>
      <c r="D1073" s="11" t="s">
        <v>84</v>
      </c>
      <c r="E1073" s="11">
        <f>E1066+E1067+E1068+E1069+E1070+E1071</f>
        <v>43.679000000000002</v>
      </c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  <c r="T1073" s="10"/>
    </row>
    <row r="1074" spans="3:20" s="1" customFormat="1"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</row>
    <row r="1075" spans="3:20" s="1" customFormat="1"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</row>
    <row r="1076" spans="3:20" s="1" customForma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3:20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3:20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3:20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3:20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3:20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3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3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3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3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3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3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3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  <row r="2338" spans="5:20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</row>
    <row r="2339" spans="5:20" s="1" customFormat="1"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2021-02-17T22:26:00Z</dcterms:created>
  <dcterms:modified xsi:type="dcterms:W3CDTF">2021-02-17T22:26:15Z</dcterms:modified>
</cp:coreProperties>
</file>