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<sst xmlns="http://schemas.openxmlformats.org/spreadsheetml/2006/main" count="184" uniqueCount="88">
  <si>
    <t>INVESTIGACIÓN Y DIAGNÓSTICO DE ENFERMEDADES METABÓLICAS HEREDITARIAS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</si>
  <si>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</si>
  <si>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</si>
  <si>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</si>
  <si>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</si>
  <si>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</si>
  <si>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</si>
  <si>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</si>
  <si>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</si>
  <si>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</si>
  <si>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</si>
  <si>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</si>
  <si>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</si>
  <si>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</si>
  <si>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</si>
  <si>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</si>
  <si>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</si>
  <si>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</si>
  <si>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</si>
  <si>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</si>
  <si>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Ruiz-Sala, P; Pena-Quintana, L</t>
  </si>
  <si>
    <t>Biochemical Markers for the Diagnosis of Mitochondrial Fatty Acid Oxidation Diseases</t>
  </si>
  <si>
    <t>JOURNAL OF CLINICAL MEDICINE</t>
  </si>
  <si>
    <t>Review</t>
  </si>
  <si>
    <t>[Ruiz-Sala, Pedro] Univ Autonoma Madrid, Ctr Diagnost Enfermedades Mol, IDIPAZ, CIBERER, Madrid 28049, Spain; [Pena-Quintana, Luis] Univ Las Palmas Gran Canaria, Mother &amp; Child Insular Univ Hosp Complex, Univ Inst Res Biomed &amp; Hlth Sci,Asociac Canaria I, CIBEROBN,Pediat Gastroenterol Hepatol &amp; Nutr Unit, Las Palmas Gran Canaria 35016, Spain</t>
  </si>
  <si>
    <t>Pena-Quintana, L (corresponding author), Univ Las Palmas Gran Canaria, Mother &amp; Child Insular Univ Hosp Complex, Univ Inst Res Biomed &amp; Hlth Sci,Asociac Canaria I, CIBEROBN,Pediat Gastroenterol Hepatol &amp; Nutr Unit, Las Palmas Gran Canaria 35016, Spain.</t>
  </si>
  <si>
    <t>2077-0383</t>
  </si>
  <si>
    <t>NOV</t>
  </si>
  <si>
    <t/>
  </si>
  <si>
    <t>Pico, S; Parras, A; Santos-Galindo, M; Pose-Utrilla, J; Castro, M; Fraga, E; Hernandez, IH; Elorza, A; Anta, H; Wang, N; Marti-Sanchez, L; Belloc, E; Garcia-Esparcia, P; Garrido, JJ; Ferrer, I; Macias-Garcia, D; Mir, P; Artuch, R; Perez, B; Hernandez, F; Navarro, P; Lopez-Sendon, JL; Iglesias, T; Yang, XW; Mendez, R; Lucas, JJ</t>
  </si>
  <si>
    <t>CPEB alteration and aberrant transcriptome-polyadenylation lead to a treatable SLC19A3 deficiency in Huntington's disease</t>
  </si>
  <si>
    <t>SCIENCE TRANSLATIONAL MEDICINE</t>
  </si>
  <si>
    <t>Article</t>
  </si>
  <si>
    <t>[Pico, Sara; Parras, Alberto; Santos-Galindo, Maria; Castro, Margarita; Fraga, Enrique; Hernandez, Ivo H.; Elorza, Ainara; Perez, Belen; Hernandez, Felix; Lucas, Jose J.] CSIC UAM, Ctr Mol Biol Severo Ochoa CBMSO, Madrid 28049, Spain; [Pico, Sara; Parras, Alberto; Santos-Galindo, Maria; Pose-Utrilla, Julia; Fraga, Enrique; Hernandez, Ivo H.; Elorza, Ainara; Garcia-Esparcia, Paula; Garrido, Juan J.; Ferrer, Isidro; Macias-Garcia, Daniel; Mir, Pablo; Hernandez, Felix; Iglesias, Teresa; Lucas, Jose J.] Inst Salud Carlos III, Networking Res Ctr Neurodegenerat Dis CIBERNED, Madrid 28031, Spain; [Pose-Utrilla, Julia; Iglesias, Teresa] Univ Autonoma Madrid CSIC UAM, Inst Invest Biomed Alberto Sols, Consejo Super Invest Cient, Madrid 28029, Spain; [Castro, Margarita; Perez, Belen] Ctr Diagnost Enfermedades Moleculares CEDEM, Madrid 28049, Spain; [Castro, Margarita; Marti-Sanchez, Laura; Artuch, Rafael; Perez, Belen] ISCIII, Ctr Invest Biomed Red Enfermedades Raras CIBERER, Madrid 28029, Spain; [Hernandez, Ivo H.] Univ Autonoma Madrid, Fac Ciencias, Dept Biol, Unidad Docente Fisiol Anim, Madrid 28049, Spain; [Anta, Hector; Navarro, Pilar] Hosp Mar Med Res Inst IMIM, Unidad Asociada I D I IMIM IIBB CSIC, Canc Res Program, Barcelona 08003, Spain; [Anta, Hector; Belloc, Eulalia; Mendez, Raul] Barcelona Inst Sci &amp; Technol, Inst Res Biomed IRB, Barcelona 08028, Spain; [Wang, Nan; Yang, X. William] Univ Calif Los Angeles, David Geffen Sch Med, Jane &amp; Terry Semel Inst Neurosci &amp; Human Behav, Ctr Neurobehav Genet, Los Angeles, CA 90095 USA; [Marti-Sanchez, Laura; Artuch, Rafael] Inst Recerca St Joan de Deu, Dept Clin Biochem, Barcelona 08950, Spain; [Garcia-Esparcia, Paula; Ferrer, Isidro] Univ Barcelona, IDIBELL Univ Hosp Bellvitge, Inst Neuropathol, Barcelona 08908, Spain; [Garrido, Juan J.] Inst Cajal CSIC, Dept Mol Cellular &amp; Dev Neurobiol, Madrid 28002, Spain; [Macias-Garcia, Daniel; Mir, Pablo] Univ Seville, Inst Biomed Sevilla IBiS, Serv Neurol &amp; Neurofisiol Clin, Unidad Trastornos Movimiento,CSIC,Hosp Univ Virge, Seville 41013, Spain; [Navarro, Pilar] Inst Biomed Res Barcelona IIBB CSIC, Barcelona 08036, Spain; [Navarro, Pilar] Inst Invest Biomed August Pi I Sunyer IDIBAPS, Barcelona 08036, Spain; [Luis Lopez-Sendon, Jose] Hosp Ramon &amp; Cajal, Inst Ramon Y Cajal Invest Sanitaria IRYCIS, Dept Neurol, Madrid 28034, Spain; [Mendez, Raul] Inst Catalana Recerca &amp; Estudis Avancats ICREA, Barcelona 08010, Spain; [Fraga, Enrique] Ctr Nacl Invest Cardiovasc CNIC, Madrid 28029, Spain</t>
  </si>
  <si>
    <t>Lucas, JJ (corresponding author), CSIC UAM, Ctr Mol Biol Severo Ochoa CBMSO, Madrid 28049, Spain.; Lucas, JJ (corresponding author), Inst Salud Carlos III, Networking Res Ctr Neurodegenerat Dis CIBERNED, Madrid 28031, Spain.</t>
  </si>
  <si>
    <t>1946-6234</t>
  </si>
  <si>
    <t>SEP 29</t>
  </si>
  <si>
    <t>eabe7104</t>
  </si>
  <si>
    <t>CPEB ALTERATION AND ABERRANT TRANSCRIPTOME-POLYADENYLATION UNVEIL A TREATABLE VITAMIN B1 DEFICIENCY IN HUNTINGTON'S DISEASE</t>
  </si>
  <si>
    <t>JOURNAL OF NEUROLOGY NEUROSURGERY AND PSYCHIATRY</t>
  </si>
  <si>
    <t>Meeting Abstract</t>
  </si>
  <si>
    <t>[Pico, Sara; Parras, Alberto; Santos-Galindo, Maria; Castro, Margarita; Fraga, Enrique; Hernandez, Ivo H.; Elorza, Ainara; Lucas, Jose J.] Ctr Mol Biol Severo Ochoa CBMSO CSIC UAM, Madrid, Spain; [Pico, Sara; Parras, Alberto; Santos-Galindo, Maria; Pose-Utrilla, Julia; Fraga, Enrique; Hernandez, Ivo H.; Elorza, Ainara; Garcia-Esparcia, Paula; Garrido, Juan J.; Ferrer, Isidro; Macias-Garcia, Daniel; Mir, Pablo; Iglesias, Teresa; Lucas, Jose J.] Inst Salud Carlos III, Networking Res Ctr Neurodegenerat Dis CIBERNED, Madrid, Spain; [Pose-Utrilla, Julia; Iglesias, Teresa] Consejo Super Invest Cient Univ Autonoma Madrid C, Inst Invest Biomed Alberto Sols, Madrid, Spain; [Castro, Margarita; Perez, Belen] Ctr Diagnost Enfermedades Mol CEDEM, Madrid, Spain; [Castro, Margarita; Artuch, Rafael; Perez, Belen] Ctr Invest Biomed Red Enfermedades Raras CIBERER, ISCIII, Madrid, Spain; [Hernandez, Ivo H.] Univ Autonoma Madrid, Fac Ciencias, Dept Biol, Unidad Docente Fisiol Anim, Madrid, Spain; [Anta, Hector; Navarro, Pilar] Hosp del Mar, Med Res Inst IMIM, Unidad Asociada Di IMIM IIBB CSIC, Canc Res Program, Barcelona, Spain; [Anta, Hector; Mendez, Raul] Barcelona Inst Sci &amp; Technol, Inst Res Biomed IRB, Barcelona, Spain; [Wang, Nan; Yang, X. William] Univ Calif Los Angeles, David Geffen Sch Med, Jane &amp; Terry Semel Inst Neurosci &amp; Human Behav, Ctr Neurobehav Genet, Los Angeles, CA 90095 USA; [Marti-Sanchez, Laura] Inst Recerca St Joan Deu, Dept Clin Biochem, Barcelona, Spain; [Garcia-Esparcia, Paula; Garrido, Juan J.] Univ Hosp Bellvitge, IDIBELL, Inst Neuropathol, Barcelona, Spain; [Garcia-Esparcia, Paula; Garrido, Juan J.] Univ Barcelona, Barcelona, Spain; [Garcia-Esparcia, Paula] Inst Cajal CSIC, Dept Mol Cellular &amp; Dev Neurobiol, Madrid, Spain; [Macias-Garcia, Daniel; Mir, Pablo] Univ Seville, CSIC, Inst Biomed Sevilla IBiS,Hosp Univ Virgen Rocio, Unidad Trastornos Movimiento,Serv Neurol &amp; Neurof, Seville, Spain; [Navarro, Pilar] Inst Biomed Res Barcelona IIBB CSIC, Barcelona, Spain; [Navarro, Pilar] Inst Invest Biomed August Pi &amp; Sunyer IDIBAPS, Barcelona, Spain; [Lopez-Sendon, Jose Luis] Hosp Ramon &amp; Cajal, Inst Ramon y Cajal Invest Sanitaria IRYCIS, Dept Neurol, Madrid, Spain; [Mendez, Raul] Inst Catalana Recerca &amp; Estudis Avancats ICREA, Barcelona, Spain</t>
  </si>
  <si>
    <t>0022-3050</t>
  </si>
  <si>
    <t>SEP</t>
  </si>
  <si>
    <t>A49</t>
  </si>
  <si>
    <t>Stanescu, S; Belanger-Quintana, A; Fernandez-Felix, BM; Arrieta, F; Quintero, V; Maldonado, MS; Alcaide, P; Martinez-Pardo, M</t>
  </si>
  <si>
    <t>Severe anemia in patients with Propionic acidemia is associated with branched-chain amino acid imbalance</t>
  </si>
  <si>
    <t>ORPHANET JOURNAL OF RARE DISEASES</t>
  </si>
  <si>
    <t>Letter</t>
  </si>
  <si>
    <t>[Stanescu, Sinziana; Belanger-Quintana, Amaya; Martinez-Pardo, Mercedes] Hosp Univ Ramon y Cajal, IRYCIS, Unidad Enfermedades Metab, Serv Pediat, Km 9,100, Madrid 28034, Spain; [Fernandez-Felix, Borja Manuel] Hosp Univ Ramon y Cajal, CIBER Epidemiol &amp; Salud Publ CIBERESP, Inst Ramon y Cajal Invest Sanitaria, Unidad Bioestadist Clin, Km 9,100, Madrid 28034, Spain; [Arrieta, Francisco] Hosp Univ Ramon y Cajal, IRYCIS, Unidad Enfermedades Metab, CIBER,OBN, Km 9,100, Madrid 28034, Spain; [Quintero, Victor; Maldonado, Maria Soledad] Hosp Univ Ramon y Cajal, Serv Pediat, Unidad Oncohematol, IRYCIS, Km 9,100, Madrid 28034, Spain; [Alcaide, Patricia] Univ Autonoma Madrid, Ctr Biol Mol, Ctr Diagnost Enfermedades Mol, CIBERER,IdiPAZ, C Francisco Tomas y Valiente 7, Madrid 28049, Spain</t>
  </si>
  <si>
    <t>Stanescu, S (corresponding author), Hosp Univ Ramon y Cajal, IRYCIS, Unidad Enfermedades Metab, Serv Pediat, Km 9,100, Madrid 28034, Spain.</t>
  </si>
  <si>
    <t>1750-1172</t>
  </si>
  <si>
    <t>MAY 18</t>
  </si>
  <si>
    <t>Hammond, SM; Aartsma-Rus, A; Alves, S; Borgos, SE; Buijsen, RAM; Collin, RWJ; Covello, G; Denti, MA; Desviat, LR; Echevarria, L; Foged, C; Gaina, G; Garanto, A; Goyenvalle, AT; Guzowska, M; Holodnuka, I; Jones, DR; Krause, S; Lehto, T; Montolio, M; Van Roon-Mom, W; Arechavala-Gomeza, V</t>
  </si>
  <si>
    <t>Delivery of oligonucleotide-based therapeutics: challenges and opportunities</t>
  </si>
  <si>
    <t>EMBO MOLECULAR MEDICINE</t>
  </si>
  <si>
    <t>[Hammond, Suzan M.] Univ Oxford, Dept Paediat, Oxford, England; [Aartsma-Rus, Annemieke; Buijsen, Ronald A. M.; Van Roon-Mom, Willeke] Leiden Univ, Med Ctr, Dept Human Genet, Leiden, Netherlands; [Alves, Sandra] Hlth Inst Doutor Ricardo Jorge, Res &amp; Dev Unit, Dept Human Genet, Porto, Portugal; [Borgos, Sven E.] SINTEF AS, Dept Biotechnol &amp; Nanomed, Trondheim, Norway; [Collin, Rob W. J.; Garanto, Alejandro] Radboud Univ Nijmegen, Med Ctr, Dept Human Genet, Nijmegen, Netherlands; [Collin, Rob W. J.; Garanto, Alejandro] Radboud Univ Nijmegen, Med Ctr, Donders Inst Brain Cognit &amp; Behav, Nijmegen, Netherlands; [Covello, Giuseppina] Univ Padua, Dept Biol, Padua, Italy; [Covello, Giuseppina; Denti, Michela A.] Univ Trento, Dept Cellular Computat &amp; Integrat Biol CIBIO, Trento, Italy; [Desviat, Lourdes R.] Univ Autonoma Madrid, Ctr Biol Mol Severo Ochoa UAM, CSIC, CIBERER,IdiPaz, Madrid, Spain; [Echevarria, Lucia] SQY Therapeut, Montigny Le Bretonneux, France; [Foged, Camilla] Univ Copenhagen, Fac Hlth &amp; Med Sci, Dept Pharm, Copenhagen O, Denmark; [Gaina, Gisela] Victor Babes Natl Inst Pathol, Bucharest, Romania; [Gaina, Gisela] Univ Bucharest, Dept Biochem &amp; Mol Biol, Bucharest, Romania; [Garanto, Alejandro] Radboud Univ Nijmegen, Med Ctr, Dept Pediat, Nijmegen, Netherlands; [Goyenvalle, Aurelie T.] Univ Paris Saclay, UVSQ, INSERM, END,ICAP, Versailles, France; [Guzowska, Magdalena] Warsaw Univ Life Sci SGGW, Fac Vet Med, Dept Physiol Sci, Warsaw, Poland; [Holodnuka, Irina] Riga Stradins Univ, Inst Microbiol &amp; Virol, Riga, Latvia; [Jones, David R.] MHRA 10 South Colonnade, London, England; [Krause, Sabine] Ludwig Maximilians Univ Munchen, Friedrich Baur Inst, Dept Neurol, Munich, Germany; [Lehto, Taavi] Univ Tartu, Inst Technol, Tartu, Estonia; [Lehto, Taavi] Karolinska Inst, Dept Lab Med, Div Biomol &amp; Cellular Med, Huddinge, Sweden; [Montolio, Marisol] Duchenne Parent Project Espana, Madrid, Spain; [Montolio, Marisol] Univ Barcelona, Fac Biol, Dept Cell Biol Fisiol &amp; Immunol, Barcelona, Spain; [Arechavala-Gomeza, Virginia] Biocruces Bizkaia Hlth Res Inst, Neuromuscular Disorders Grp, Baracaldo, Spain; [Arechavala-Gomeza, Virginia] Basque Fdn Sci, Ikerbasque, Bilbao, Spain</t>
  </si>
  <si>
    <t>Arechavala-Gomeza, V (corresponding author), Biocruces Bizkaia Hlth Res Inst, Neuromuscular Disorders Grp, Baracaldo, Spain.; Arechavala-Gomeza, V (corresponding author), Basque Fdn Sci, Ikerbasque, Bilbao, Spain.</t>
  </si>
  <si>
    <t>1757-4676</t>
  </si>
  <si>
    <t>APR 9</t>
  </si>
  <si>
    <t>e13243</t>
  </si>
  <si>
    <t>Alonso-Barroso, E; Perez, B; Desviat, LR; Richard, E</t>
  </si>
  <si>
    <t>Cardiomyocytes Derived from Induced Pluripotent Stem Cells as a Disease Model for Propionic Acidemia</t>
  </si>
  <si>
    <t>INTERNATIONAL JOURNAL OF MOLECULAR SCIENCES</t>
  </si>
  <si>
    <t>[Alonso-Barroso, Esmeralda; Perez, Belen; Desviat, Lourdes Ruiz; Richard, Eva] Univ Autonoma Madrid, Ctr Biol Mol Severo Ochoa UAM CSIC, Madrid 28049, Spain; [Alonso-Barroso, Esmeralda; Perez, Belen; Desviat, Lourdes Ruiz; Richard, Eva] Ctr Diagnost Enfermedades Mol CEDEM, Madrid 28049, Spain; [Alonso-Barroso, Esmeralda; Perez, Belen; Desviat, Lourdes Ruiz; Richard, Eva] ISCIII, Ctr Invest Biomed Red Enfermedades Raras CIBERER, Madrid 28029, Spain; [Alonso-Barroso, Esmeralda; Perez, Belen; Desviat, Lourdes Ruiz; Richard, Eva] ISCIII, Inst Invest Sanitaria Hosp La Paz IdiPaz, Madrid 28029, Spain</t>
  </si>
  <si>
    <t>Richard, E (corresponding author), Univ Autonoma Madrid, Ctr Biol Mol Severo Ochoa UAM CSIC, Madrid 28049, Spain.; Richard, E (corresponding author), Ctr Diagnost Enfermedades Mol CEDEM, Madrid 28049, Spain.; Richard, E (corresponding author), ISCIII, Ctr Invest Biomed Red Enfermedades Raras CIBERER, Madrid 28029, Spain.; Richard, E (corresponding author), ISCIII, Inst Invest Sanitaria Hosp La Paz IdiPaz, Madrid 28029, Spain.</t>
  </si>
  <si>
    <t>1422-0067</t>
  </si>
  <si>
    <t>FEB</t>
  </si>
  <si>
    <t>10.1016/j.thromres.2017.03.016</t>
  </si>
  <si>
    <t>MEDLINE:28324767</t>
  </si>
  <si>
    <t>1º CUARTIL</t>
  </si>
  <si>
    <t>1º DECIL</t>
  </si>
  <si>
    <t>Q1</t>
  </si>
  <si>
    <t>SI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</si>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</sst>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E2332"/>
  <sheetViews>
    <sheetView tabSelected="1" zoomScalePageLayoutView="0" workbookViewId="0" topLeftCell="A1">
      <selection activeCell="A1" sqref="A1:IV16384"/>
    </sheetView>
  </sheetViews>
  <sheetFormatPr defaultColWidth="13.281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9" customWidth="1"/>
    <col min="6" max="6" width="13.2812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3.28125" style="9" customWidth="1"/>
    <col min="20" max="20" width="9.7109375" style="9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7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4.241</v>
      </c>
      <c r="G5" s="7" t="str">
        <f>VLOOKUP(N5,'[1]Revistas'!$B$2:$H$62913,3,FALSE)</f>
        <v>Q1</v>
      </c>
      <c r="H5" s="7" t="str">
        <f>VLOOKUP(N5,'[1]Revistas'!$B$2:$H$62913,4,FALSE)</f>
        <v>MEDICINE, GENERAL &amp; INTERNAL</v>
      </c>
      <c r="I5" s="7" t="str">
        <f>VLOOKUP(N5,'[1]Revistas'!$B$2:$H$62913,5,FALSE)</f>
        <v>39/169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 t="s">
        <v>27</v>
      </c>
      <c r="P5" s="7">
        <v>2021</v>
      </c>
      <c r="Q5" s="7">
        <v>10</v>
      </c>
      <c r="R5" s="7">
        <v>21</v>
      </c>
      <c r="S5" s="7" t="s">
        <v>28</v>
      </c>
      <c r="T5" s="7">
        <v>4855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32</v>
      </c>
      <c r="F6" s="7">
        <f>VLOOKUP(N6,'[1]Revistas'!$B$2:$H$62913,2,FALSE)</f>
        <v>17.992</v>
      </c>
      <c r="G6" s="7" t="str">
        <f>VLOOKUP(N6,'[1]Revistas'!$B$2:$H$62913,3,FALSE)</f>
        <v>Q1</v>
      </c>
      <c r="H6" s="7" t="str">
        <f>VLOOKUP(N6,'[1]Revistas'!$B$2:$H$62913,4,FALSE)</f>
        <v>CELL BIOLOGY</v>
      </c>
      <c r="I6" s="7" t="str">
        <f>VLOOKUP(N6,'[1]Revistas'!$B$2:$H$62913,5,FALSE)</f>
        <v>12/195</v>
      </c>
      <c r="J6" s="7" t="str">
        <f>VLOOKUP(N6,'[1]Revistas'!$B$2:$H$62913,6,FALSE)</f>
        <v>SI</v>
      </c>
      <c r="K6" s="7" t="s">
        <v>33</v>
      </c>
      <c r="L6" s="7" t="s">
        <v>34</v>
      </c>
      <c r="M6" s="7">
        <v>0</v>
      </c>
      <c r="N6" s="7" t="s">
        <v>35</v>
      </c>
      <c r="O6" s="7" t="s">
        <v>36</v>
      </c>
      <c r="P6" s="7">
        <v>2021</v>
      </c>
      <c r="Q6" s="7">
        <v>13</v>
      </c>
      <c r="R6" s="7">
        <v>613</v>
      </c>
      <c r="S6" s="7" t="s">
        <v>28</v>
      </c>
      <c r="T6" s="7" t="s">
        <v>37</v>
      </c>
    </row>
    <row r="7" spans="2:20" s="1" customFormat="1" ht="15">
      <c r="B7" s="6" t="s">
        <v>29</v>
      </c>
      <c r="C7" s="6" t="s">
        <v>38</v>
      </c>
      <c r="D7" s="6" t="s">
        <v>39</v>
      </c>
      <c r="E7" s="7" t="s">
        <v>40</v>
      </c>
      <c r="F7" s="7">
        <f>VLOOKUP(N7,'[1]Revistas'!$B$2:$H$62913,2,FALSE)</f>
        <v>10.283</v>
      </c>
      <c r="G7" s="7" t="str">
        <f>VLOOKUP(N7,'[1]Revistas'!$B$2:$H$62913,3,FALSE)</f>
        <v>Q1</v>
      </c>
      <c r="H7" s="7" t="str">
        <f>VLOOKUP(N7,'[1]Revistas'!$B$2:$H$62913,4,FALSE)</f>
        <v>CLINICAL NEUROLOGY</v>
      </c>
      <c r="I7" s="7" t="str">
        <f>VLOOKUP(N7,'[1]Revistas'!$B$2:$H$62913,5,FALSE)</f>
        <v>11/208</v>
      </c>
      <c r="J7" s="7" t="str">
        <f>VLOOKUP(N7,'[1]Revistas'!$B$2:$H$62913,6,FALSE)</f>
        <v>SI</v>
      </c>
      <c r="K7" s="7" t="s">
        <v>41</v>
      </c>
      <c r="L7" s="7" t="s">
        <v>28</v>
      </c>
      <c r="M7" s="7">
        <v>0</v>
      </c>
      <c r="N7" s="7" t="s">
        <v>42</v>
      </c>
      <c r="O7" s="7" t="s">
        <v>43</v>
      </c>
      <c r="P7" s="7">
        <v>2021</v>
      </c>
      <c r="Q7" s="7">
        <v>92</v>
      </c>
      <c r="R7" s="7" t="s">
        <v>28</v>
      </c>
      <c r="S7" s="7" t="s">
        <v>44</v>
      </c>
      <c r="T7" s="7" t="s">
        <v>44</v>
      </c>
    </row>
    <row r="8" spans="2:20" s="1" customFormat="1" ht="15">
      <c r="B8" s="6" t="s">
        <v>45</v>
      </c>
      <c r="C8" s="6" t="s">
        <v>46</v>
      </c>
      <c r="D8" s="6" t="s">
        <v>47</v>
      </c>
      <c r="E8" s="7" t="s">
        <v>48</v>
      </c>
      <c r="F8" s="7">
        <f>VLOOKUP(N8,'[1]Revistas'!$B$2:$H$62913,2,FALSE)</f>
        <v>4.123</v>
      </c>
      <c r="G8" s="7" t="str">
        <f>VLOOKUP(N8,'[1]Revistas'!$B$2:$H$62913,3,FALSE)</f>
        <v>Q2</v>
      </c>
      <c r="H8" s="7" t="str">
        <f>VLOOKUP(N8,'[1]Revistas'!$B$2:$H$62913,4,FALSE)</f>
        <v>GENETICS &amp; HEREDITY</v>
      </c>
      <c r="I8" s="7" t="str">
        <f>VLOOKUP(N8,'[1]Revistas'!$B$2:$H$62913,5,FALSE)</f>
        <v>64/175</v>
      </c>
      <c r="J8" s="7" t="str">
        <f>VLOOKUP(N8,'[1]Revistas'!$B$2:$H$62913,6,FALSE)</f>
        <v>NO</v>
      </c>
      <c r="K8" s="7" t="s">
        <v>49</v>
      </c>
      <c r="L8" s="7" t="s">
        <v>50</v>
      </c>
      <c r="M8" s="7">
        <v>1</v>
      </c>
      <c r="N8" s="7" t="s">
        <v>51</v>
      </c>
      <c r="O8" s="7" t="s">
        <v>52</v>
      </c>
      <c r="P8" s="7">
        <v>2021</v>
      </c>
      <c r="Q8" s="7">
        <v>16</v>
      </c>
      <c r="R8" s="7">
        <v>1</v>
      </c>
      <c r="S8" s="7" t="s">
        <v>28</v>
      </c>
      <c r="T8" s="7">
        <v>226</v>
      </c>
    </row>
    <row r="9" spans="2:20" s="1" customFormat="1" ht="15">
      <c r="B9" s="6" t="s">
        <v>53</v>
      </c>
      <c r="C9" s="6" t="s">
        <v>54</v>
      </c>
      <c r="D9" s="6" t="s">
        <v>55</v>
      </c>
      <c r="E9" s="7" t="s">
        <v>23</v>
      </c>
      <c r="F9" s="7">
        <f>VLOOKUP(N9,'[1]Revistas'!$B$2:$H$62913,2,FALSE)</f>
        <v>12.137</v>
      </c>
      <c r="G9" s="7" t="str">
        <f>VLOOKUP(N9,'[1]Revistas'!$B$2:$H$62913,3,FALSE)</f>
        <v>Q1</v>
      </c>
      <c r="H9" s="7" t="str">
        <f>VLOOKUP(N9,'[1]Revistas'!$B$2:$H$62913,4,FALSE)</f>
        <v>MEDICINE, RESEARCH &amp; EXPERIMENTAL</v>
      </c>
      <c r="I9" s="7" t="str">
        <f>VLOOKUP(N9,'[1]Revistas'!$B$2:$H$62913,5,FALSE)</f>
        <v>7/140</v>
      </c>
      <c r="J9" s="7" t="str">
        <f>VLOOKUP(N9,'[1]Revistas'!$B$2:$H$62913,6,FALSE)</f>
        <v>SI</v>
      </c>
      <c r="K9" s="7" t="s">
        <v>56</v>
      </c>
      <c r="L9" s="7" t="s">
        <v>57</v>
      </c>
      <c r="M9" s="7">
        <v>36</v>
      </c>
      <c r="N9" s="7" t="s">
        <v>58</v>
      </c>
      <c r="O9" s="7" t="s">
        <v>59</v>
      </c>
      <c r="P9" s="7">
        <v>2021</v>
      </c>
      <c r="Q9" s="7">
        <v>13</v>
      </c>
      <c r="R9" s="7">
        <v>4</v>
      </c>
      <c r="S9" s="7" t="s">
        <v>28</v>
      </c>
      <c r="T9" s="7" t="s">
        <v>60</v>
      </c>
    </row>
    <row r="10" spans="2:20" s="1" customFormat="1" ht="15">
      <c r="B10" s="6" t="s">
        <v>61</v>
      </c>
      <c r="C10" s="6" t="s">
        <v>62</v>
      </c>
      <c r="D10" s="6" t="s">
        <v>63</v>
      </c>
      <c r="E10" s="7" t="s">
        <v>32</v>
      </c>
      <c r="F10" s="7">
        <f>VLOOKUP(N10,'[1]Revistas'!$B$2:$H$62913,2,FALSE)</f>
        <v>5.923</v>
      </c>
      <c r="G10" s="7" t="str">
        <f>VLOOKUP(N10,'[1]Revistas'!$B$2:$H$62913,3,FALSE)</f>
        <v>Q1</v>
      </c>
      <c r="H10" s="7" t="str">
        <f>VLOOKUP(N10,'[1]Revistas'!$B$2:$H$62913,4,FALSE)</f>
        <v>BIOCHEMISTRY &amp; MOLECULAR BIOLOGY</v>
      </c>
      <c r="I10" s="7" t="str">
        <f>VLOOKUP(N10,'[1]Revistas'!$B$2:$H$62913,5,FALSE)</f>
        <v>67/298</v>
      </c>
      <c r="J10" s="7" t="str">
        <f>VLOOKUP(N10,'[1]Revistas'!$B$2:$H$62913,6,FALSE)</f>
        <v>NO</v>
      </c>
      <c r="K10" s="7" t="s">
        <v>64</v>
      </c>
      <c r="L10" s="7" t="s">
        <v>65</v>
      </c>
      <c r="M10" s="7">
        <v>2</v>
      </c>
      <c r="N10" s="7" t="s">
        <v>66</v>
      </c>
      <c r="O10" s="7" t="s">
        <v>67</v>
      </c>
      <c r="P10" s="7">
        <v>2021</v>
      </c>
      <c r="Q10" s="7">
        <v>22</v>
      </c>
      <c r="R10" s="7">
        <v>3</v>
      </c>
      <c r="S10" s="7" t="s">
        <v>28</v>
      </c>
      <c r="T10" s="7">
        <v>1161</v>
      </c>
    </row>
    <row r="11" spans="5:20" s="1" customFormat="1" ht="1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5:20" s="1" customFormat="1" ht="15" hidden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5:20" s="1" customFormat="1" ht="15" hidden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5:20" s="1" customFormat="1" ht="15" hidden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5:20" s="1" customFormat="1" ht="15" hidden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5:20" s="1" customFormat="1" ht="15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t="15" hidden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t="15" hidden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57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57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</row>
    <row r="1018" spans="5:57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</row>
    <row r="1019" spans="5:57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</row>
    <row r="1020" spans="5:57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</row>
    <row r="1021" spans="5:57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</row>
    <row r="1022" spans="5:57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</row>
    <row r="1023" spans="5:57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</row>
    <row r="1024" spans="5:57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</row>
    <row r="1025" spans="5:57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</row>
    <row r="1026" spans="5:57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</row>
    <row r="1027" spans="5:57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</row>
    <row r="1028" spans="5:57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</row>
    <row r="1029" spans="5:57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</row>
    <row r="1030" spans="5:57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</row>
    <row r="1031" spans="5:57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</row>
    <row r="1032" spans="5:57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</row>
    <row r="1033" spans="5:57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</row>
    <row r="1034" spans="5:57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</row>
    <row r="1035" spans="5:57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</row>
    <row r="1036" spans="5:57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 t="s">
        <v>68</v>
      </c>
      <c r="AZ1036" s="8" t="s">
        <v>69</v>
      </c>
      <c r="BA1036" s="8"/>
      <c r="BB1036" s="8"/>
      <c r="BC1036" s="8"/>
      <c r="BD1036" s="8"/>
      <c r="BE1036" s="8"/>
    </row>
    <row r="1037" spans="22:57" ht="15" hidden="1"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</row>
    <row r="1038" spans="5:57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</row>
    <row r="1039" spans="2:21" s="8" customFormat="1" ht="15" hidden="1">
      <c r="B1039" s="8" t="s">
        <v>4</v>
      </c>
      <c r="C1039" s="8" t="s">
        <v>4</v>
      </c>
      <c r="D1039" s="8" t="s">
        <v>4</v>
      </c>
      <c r="E1039" s="10" t="s">
        <v>5</v>
      </c>
      <c r="F1039" s="10" t="s">
        <v>4</v>
      </c>
      <c r="G1039" s="10" t="s">
        <v>6</v>
      </c>
      <c r="H1039" s="10" t="s">
        <v>70</v>
      </c>
      <c r="I1039" s="10" t="s">
        <v>4</v>
      </c>
      <c r="J1039" s="10" t="s">
        <v>9</v>
      </c>
      <c r="K1039" s="10" t="s">
        <v>71</v>
      </c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2:21" s="8" customFormat="1" ht="15" hidden="1">
      <c r="B1040" s="8" t="s">
        <v>32</v>
      </c>
      <c r="C1040" s="8">
        <f>DCOUNTA(A4:T1033,C1039,B1039:B1040)</f>
        <v>2</v>
      </c>
      <c r="D1040" s="8" t="s">
        <v>32</v>
      </c>
      <c r="E1040" s="10">
        <f>DSUM(A4:T1034,F4,D1039:D1040)</f>
        <v>23.915</v>
      </c>
      <c r="F1040" s="10" t="s">
        <v>32</v>
      </c>
      <c r="G1040" s="10" t="s">
        <v>72</v>
      </c>
      <c r="H1040" s="10">
        <f>DCOUNTA(A4:T1034,G4,F1039:G1040)</f>
        <v>2</v>
      </c>
      <c r="I1040" s="10" t="s">
        <v>32</v>
      </c>
      <c r="J1040" s="10" t="s">
        <v>73</v>
      </c>
      <c r="K1040" s="10">
        <f>DCOUNTA(A4:T1034,J4,I1039:J1040)</f>
        <v>1</v>
      </c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5:21" s="8" customFormat="1" ht="15" hidden="1"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2:21" s="8" customFormat="1" ht="15" hidden="1">
      <c r="B1042" s="8" t="s">
        <v>4</v>
      </c>
      <c r="D1042" s="8" t="s">
        <v>4</v>
      </c>
      <c r="E1042" s="10" t="s">
        <v>5</v>
      </c>
      <c r="F1042" s="10" t="s">
        <v>4</v>
      </c>
      <c r="G1042" s="10" t="s">
        <v>6</v>
      </c>
      <c r="H1042" s="10" t="s">
        <v>70</v>
      </c>
      <c r="I1042" s="10" t="s">
        <v>4</v>
      </c>
      <c r="J1042" s="10" t="s">
        <v>9</v>
      </c>
      <c r="K1042" s="10" t="s">
        <v>71</v>
      </c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3" spans="2:21" s="8" customFormat="1" ht="15" hidden="1">
      <c r="B1043" s="8" t="s">
        <v>48</v>
      </c>
      <c r="C1043" s="8">
        <f>DCOUNTA(A4:T1034,E4,B1042:B1043)</f>
        <v>1</v>
      </c>
      <c r="D1043" s="8" t="s">
        <v>48</v>
      </c>
      <c r="E1043" s="10">
        <f>DSUM(A4:T1034,E1042,D1042:D1043)</f>
        <v>4.123</v>
      </c>
      <c r="F1043" s="10" t="s">
        <v>48</v>
      </c>
      <c r="G1043" s="10" t="s">
        <v>72</v>
      </c>
      <c r="H1043" s="10">
        <f>DCOUNTA(A4:T1034,G4,F1042:G1043)</f>
        <v>0</v>
      </c>
      <c r="I1043" s="10" t="s">
        <v>48</v>
      </c>
      <c r="J1043" s="10" t="s">
        <v>73</v>
      </c>
      <c r="K1043" s="10">
        <f>DCOUNTA(A4:T1034,J4,I1042:J1043)</f>
        <v>0</v>
      </c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</row>
    <row r="1044" spans="5:21" s="8" customFormat="1" ht="15" hidden="1"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2:57" s="8" customFormat="1" ht="15" hidden="1">
      <c r="B1045" s="8" t="s">
        <v>4</v>
      </c>
      <c r="D1045" s="8" t="s">
        <v>4</v>
      </c>
      <c r="E1045" s="10" t="s">
        <v>5</v>
      </c>
      <c r="F1045" s="10" t="s">
        <v>4</v>
      </c>
      <c r="G1045" s="10" t="s">
        <v>6</v>
      </c>
      <c r="H1045" s="10" t="s">
        <v>70</v>
      </c>
      <c r="I1045" s="10" t="s">
        <v>4</v>
      </c>
      <c r="J1045" s="10" t="s">
        <v>9</v>
      </c>
      <c r="K1045" s="10" t="s">
        <v>71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2:57" s="8" customFormat="1" ht="15" hidden="1">
      <c r="B1046" s="8" t="s">
        <v>74</v>
      </c>
      <c r="C1046" s="8">
        <f>DCOUNTA(A4:T1034,E4,B1045:B1046)</f>
        <v>0</v>
      </c>
      <c r="D1046" s="8" t="s">
        <v>74</v>
      </c>
      <c r="E1046" s="10">
        <f>DSUM(A4:T1034,F4,D1045:D1046)</f>
        <v>0</v>
      </c>
      <c r="F1046" s="10" t="s">
        <v>74</v>
      </c>
      <c r="G1046" s="10" t="s">
        <v>72</v>
      </c>
      <c r="H1046" s="10">
        <f>DCOUNTA(A4:T1034,G4,F1045:G1046)</f>
        <v>0</v>
      </c>
      <c r="I1046" s="10" t="s">
        <v>74</v>
      </c>
      <c r="J1046" s="10" t="s">
        <v>73</v>
      </c>
      <c r="K1046" s="10">
        <f>DCOUNTA(A4:T1034,J4,I1045:J1046)</f>
        <v>0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5:57" s="8" customFormat="1" ht="15" hidden="1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2:57" s="8" customFormat="1" ht="15" hidden="1">
      <c r="B1048" s="8" t="s">
        <v>4</v>
      </c>
      <c r="D1048" s="8" t="s">
        <v>4</v>
      </c>
      <c r="E1048" s="10" t="s">
        <v>5</v>
      </c>
      <c r="F1048" s="10" t="s">
        <v>4</v>
      </c>
      <c r="G1048" s="10" t="s">
        <v>6</v>
      </c>
      <c r="H1048" s="10" t="s">
        <v>70</v>
      </c>
      <c r="I1048" s="10" t="s">
        <v>4</v>
      </c>
      <c r="J1048" s="10" t="s">
        <v>9</v>
      </c>
      <c r="K1048" s="10" t="s">
        <v>71</v>
      </c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2:57" s="8" customFormat="1" ht="15" hidden="1">
      <c r="B1049" s="8" t="s">
        <v>75</v>
      </c>
      <c r="C1049" s="8">
        <f>DCOUNTA(C4:T1034,E4,B1048:B1049)</f>
        <v>0</v>
      </c>
      <c r="D1049" s="8" t="s">
        <v>75</v>
      </c>
      <c r="E1049" s="10">
        <f>DSUM(A4:T1034,F4,D1048:D1049)</f>
        <v>0</v>
      </c>
      <c r="F1049" s="10" t="s">
        <v>75</v>
      </c>
      <c r="G1049" s="10" t="s">
        <v>72</v>
      </c>
      <c r="H1049" s="10">
        <f>DCOUNTA(A4:T1034,G4,F1048:G1049)</f>
        <v>0</v>
      </c>
      <c r="I1049" s="10" t="s">
        <v>75</v>
      </c>
      <c r="J1049" s="10" t="s">
        <v>73</v>
      </c>
      <c r="K1049" s="10">
        <f>DCOUNTA(A4:T1034,J4,I1048:J1049)</f>
        <v>0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5:57" s="8" customFormat="1" ht="15" hidden="1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5:57" s="8" customFormat="1" ht="15" hidden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2:57" s="8" customFormat="1" ht="15" hidden="1">
      <c r="B1052" s="8" t="s">
        <v>4</v>
      </c>
      <c r="D1052" s="8" t="s">
        <v>4</v>
      </c>
      <c r="E1052" s="10" t="s">
        <v>5</v>
      </c>
      <c r="F1052" s="10" t="s">
        <v>4</v>
      </c>
      <c r="G1052" s="10" t="s">
        <v>6</v>
      </c>
      <c r="H1052" s="10" t="s">
        <v>70</v>
      </c>
      <c r="I1052" s="10" t="s">
        <v>4</v>
      </c>
      <c r="J1052" s="10" t="s">
        <v>9</v>
      </c>
      <c r="K1052" s="10" t="s">
        <v>71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2:57" s="8" customFormat="1" ht="15" hidden="1">
      <c r="B1053" s="8" t="s">
        <v>40</v>
      </c>
      <c r="C1053" s="8">
        <f>DCOUNTA(A4:T1034,E4,B1052:B1053)</f>
        <v>1</v>
      </c>
      <c r="D1053" s="8" t="s">
        <v>40</v>
      </c>
      <c r="E1053" s="10">
        <f>DSUM(A4:T1034,F4,D1052:D1053)</f>
        <v>10.283</v>
      </c>
      <c r="F1053" s="10" t="s">
        <v>40</v>
      </c>
      <c r="G1053" s="10" t="s">
        <v>72</v>
      </c>
      <c r="H1053" s="10">
        <f>DCOUNTA(A4:T1034,G4,F1052:G1053)</f>
        <v>1</v>
      </c>
      <c r="I1053" s="10" t="s">
        <v>40</v>
      </c>
      <c r="J1053" s="10" t="s">
        <v>73</v>
      </c>
      <c r="K1053" s="10">
        <f>DCOUNTA(A4:T1034,J4,I1052:J1053)</f>
        <v>1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5:57" s="8" customFormat="1" ht="15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2:57" s="8" customFormat="1" ht="15" hidden="1">
      <c r="B1055" s="8" t="s">
        <v>4</v>
      </c>
      <c r="D1055" s="8" t="s">
        <v>4</v>
      </c>
      <c r="E1055" s="10" t="s">
        <v>5</v>
      </c>
      <c r="F1055" s="10" t="s">
        <v>4</v>
      </c>
      <c r="G1055" s="10" t="s">
        <v>6</v>
      </c>
      <c r="H1055" s="10" t="s">
        <v>70</v>
      </c>
      <c r="I1055" s="10" t="s">
        <v>4</v>
      </c>
      <c r="J1055" s="10" t="s">
        <v>9</v>
      </c>
      <c r="K1055" s="10" t="s">
        <v>71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2:57" s="8" customFormat="1" ht="15" hidden="1">
      <c r="B1056" s="8" t="s">
        <v>23</v>
      </c>
      <c r="C1056" s="8">
        <f>DCOUNTA(B4:T1034,B1055,B1055:B1056)</f>
        <v>2</v>
      </c>
      <c r="D1056" s="8" t="s">
        <v>23</v>
      </c>
      <c r="E1056" s="10">
        <f>DSUM(A4:T1034,F4,D1055:D1056)</f>
        <v>16.378</v>
      </c>
      <c r="F1056" s="10" t="s">
        <v>23</v>
      </c>
      <c r="G1056" s="10" t="s">
        <v>72</v>
      </c>
      <c r="H1056" s="10">
        <f>DCOUNTA(A4:T1034,G4,F1055:G1056)</f>
        <v>2</v>
      </c>
      <c r="I1056" s="10" t="s">
        <v>23</v>
      </c>
      <c r="J1056" s="10" t="s">
        <v>73</v>
      </c>
      <c r="K1056" s="10">
        <f>DCOUNTA(A4:T1034,J4,I1055:J1056)</f>
        <v>1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5:57" s="8" customFormat="1" ht="15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3:57" s="8" customFormat="1" ht="15.75">
      <c r="C1058" s="11" t="s">
        <v>76</v>
      </c>
      <c r="D1058" s="11" t="s">
        <v>77</v>
      </c>
      <c r="E1058" s="11" t="s">
        <v>78</v>
      </c>
      <c r="F1058" s="11" t="s">
        <v>79</v>
      </c>
      <c r="G1058" s="11" t="s">
        <v>80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  <c r="U1058" s="10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3:57" s="8" customFormat="1" ht="15.75">
      <c r="C1059" s="13">
        <f>C1040</f>
        <v>2</v>
      </c>
      <c r="D1059" s="14" t="s">
        <v>81</v>
      </c>
      <c r="E1059" s="14">
        <f>E1040</f>
        <v>23.915</v>
      </c>
      <c r="F1059" s="13">
        <f>H1040</f>
        <v>2</v>
      </c>
      <c r="G1059" s="13">
        <f>K1040</f>
        <v>1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  <c r="U1059" s="10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3:57" s="8" customFormat="1" ht="15.75">
      <c r="C1060" s="13">
        <f>C1043</f>
        <v>1</v>
      </c>
      <c r="D1060" s="14" t="s">
        <v>82</v>
      </c>
      <c r="E1060" s="14">
        <f>E1043</f>
        <v>4.123</v>
      </c>
      <c r="F1060" s="13">
        <f>H1043</f>
        <v>0</v>
      </c>
      <c r="G1060" s="13">
        <f>K1043</f>
        <v>0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  <c r="U1060" s="10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3:57" s="8" customFormat="1" ht="15.75">
      <c r="C1061" s="13">
        <f>C1046</f>
        <v>0</v>
      </c>
      <c r="D1061" s="14" t="s">
        <v>83</v>
      </c>
      <c r="E1061" s="14">
        <f>E1046</f>
        <v>0</v>
      </c>
      <c r="F1061" s="13">
        <f>H1046</f>
        <v>0</v>
      </c>
      <c r="G1061" s="13">
        <f>K1046</f>
        <v>0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  <c r="U1061" s="10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3:57" s="8" customFormat="1" ht="15.75">
      <c r="C1062" s="13">
        <f>C1049</f>
        <v>0</v>
      </c>
      <c r="D1062" s="14" t="s">
        <v>84</v>
      </c>
      <c r="E1062" s="14">
        <f>E1049</f>
        <v>0</v>
      </c>
      <c r="F1062" s="13">
        <f>H1049</f>
        <v>0</v>
      </c>
      <c r="G1062" s="13">
        <f>K1049</f>
        <v>0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  <c r="U1062" s="10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3:57" s="8" customFormat="1" ht="15.75">
      <c r="C1063" s="13">
        <f>C1053</f>
        <v>1</v>
      </c>
      <c r="D1063" s="14" t="s">
        <v>40</v>
      </c>
      <c r="E1063" s="14">
        <f>E1053</f>
        <v>10.283</v>
      </c>
      <c r="F1063" s="13">
        <f>H1053</f>
        <v>1</v>
      </c>
      <c r="G1063" s="13">
        <f>K1053</f>
        <v>1</v>
      </c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  <c r="U1063" s="10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3:57" s="8" customFormat="1" ht="15.75">
      <c r="C1064" s="13">
        <f>C1056</f>
        <v>2</v>
      </c>
      <c r="D1064" s="14" t="s">
        <v>85</v>
      </c>
      <c r="E1064" s="14">
        <f>E1056</f>
        <v>16.378</v>
      </c>
      <c r="F1064" s="13">
        <f>H1056</f>
        <v>2</v>
      </c>
      <c r="G1064" s="13">
        <f>K1056</f>
        <v>1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  <c r="U1064" s="10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3:57" s="8" customFormat="1" ht="15.75">
      <c r="C1065" s="15"/>
      <c r="D1065" s="11" t="s">
        <v>86</v>
      </c>
      <c r="E1065" s="11">
        <f>E1059</f>
        <v>23.915</v>
      </c>
      <c r="F1065" s="15"/>
      <c r="G1065" s="10"/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3:57" s="8" customFormat="1" ht="15.75">
      <c r="C1066" s="15"/>
      <c r="D1066" s="11" t="s">
        <v>87</v>
      </c>
      <c r="E1066" s="11">
        <f>E1059+E1060+E1061+E1062+E1063+E1064</f>
        <v>54.699</v>
      </c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5:20" s="1" customFormat="1" ht="12.75" customHeight="1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57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</row>
    <row r="2312" spans="5:57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</row>
    <row r="2313" spans="5:57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</row>
    <row r="2314" spans="5:57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</row>
    <row r="2315" spans="5:57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</row>
    <row r="2316" spans="5:57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</row>
    <row r="2317" spans="5:57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</row>
    <row r="2318" spans="5:57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</row>
    <row r="2319" spans="5:57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</row>
    <row r="2320" spans="5:57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</row>
    <row r="2321" spans="5:57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</row>
    <row r="2322" spans="5:57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</row>
    <row r="2323" spans="5:57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</row>
    <row r="2324" spans="5:57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</row>
    <row r="2325" spans="5:57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</row>
    <row r="2326" spans="5:57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</row>
    <row r="2327" spans="5:57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</row>
    <row r="2328" spans="5:57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</row>
    <row r="2329" spans="5:57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</row>
    <row r="2330" spans="5:57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</row>
    <row r="2331" spans="5:57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</row>
    <row r="2332" spans="5:57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2022-04-28T21:27:21Z</dcterms:created>
  <dcterms:modified xsi:type="dcterms:W3CDTF">2022-04-28T21:27:51Z</dcterms:modified>
  <cp:category/>
  <cp:version/>
  <cp:contentType/>
  <cp:contentStatus/>
</cp:coreProperties>
</file>