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<sst xmlns="http://schemas.openxmlformats.org/spreadsheetml/2006/main" count="674" uniqueCount="356">
  <si>
    <t>DIAGNÓSTICO Y TRATAMIENTO DE LAS ENFERMEDADES ALÉRGICAS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</si>
  <si>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</si>
  <si>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</si>
  <si>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</si>
  <si>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</si>
  <si>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</si>
  <si>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</si>
  <si>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</si>
  <si>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</si>
  <si>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</si>
  <si>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</si>
  <si>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</si>
  <si>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</si>
  <si>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</si>
  <si>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</si>
  <si>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</si>
  <si>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</si>
  <si>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</si>
  <si>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</si>
  <si>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</si>
  <si>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Brix, ATH; Boysen, HB; Weller, K; Caballero, T; Bygum, A</t>
  </si>
  <si>
    <t>Patient-reported Outcome Measures for Angioedema: A Literature Review</t>
  </si>
  <si>
    <t>ACTA DERMATO-VENEREOLOGICA</t>
  </si>
  <si>
    <t>Review</t>
  </si>
  <si>
    <t>[Brix, Anna Trier Heiberg] Univ Southern Denmark, Fac Hlth Sci, DK-5000 Odense, Denmark; [Boysen, Henrik Balle] HAE Int HAEi, Horsens, Denmark; [Weller, Karsten] Charite Univ Med Berlin, Comprehens Allergy Ctr Charite, Dept Dermatol &amp; Allergy, Berlin, Germany; [Caballero, Teresa] Hosp Univ La Paz, Allergy Dept, Madrid, Spain; [Caballero, Teresa] Hosp La Paz, Inst Hlth Res IdiPaz, Madrid, Spain; [Caballero, Teresa] Ctr Biomed Res Network Rare Dis CIBERER U754, Madrid, Spain; [Bygum, Anette] Univ Southern Denmark, Fac Hlth Sci, Dept Clin Res, Odense, Denmark; [Bygum, Anette] Odense Univ Hosp, Dept Clin Genet, Odense, Denmark</t>
  </si>
  <si>
    <t>Brix, ATH (corresponding author), Univ Southern Denmark, Fac Hlth Sci, DK-5000 Odense, Denmark.</t>
  </si>
  <si>
    <t>0001-5555</t>
  </si>
  <si>
    <t>JUN</t>
  </si>
  <si>
    <t/>
  </si>
  <si>
    <t>adv00456</t>
  </si>
  <si>
    <t>Esteban-Gorgojo, I; Gorgojo, MP; Sastre, J; Quirce, S</t>
  </si>
  <si>
    <t>Food allergy as an asthma comorbidity in children and adolescents: a practical approach through a real-world study</t>
  </si>
  <si>
    <t>ALLERGOLOGIA ET IMMUNOPATHOLOGIA</t>
  </si>
  <si>
    <t>Article</t>
  </si>
  <si>
    <t>[Esteban-Gorgojo, Ignacio] Hosp Gen Villalba, Dept Allergy, Carretera Alpedrete Moralzarzal M-608 Km 41, Madrid 28400, Spain; [Puy Gorgojo, Maria] CS Univ, Zaragoza, Spain; [Sastre, Joaquin] Fdn Jimenez Diaz, Dept Allergy, Madrid, Spain; [Sastre, Joaquin] Univ Autonoma Madrid, Dept Med, Madrid, Spain; [Sastre, Joaquin; Quirce, Santiago] Inst Salud Carlos III, CIBERES, Madrid, Spain; [Quirce, Santiago] La Paz Univ Hosp, Dept Allergy, Madrid, Spain; [Quirce, Santiago] Inst Salud Carlos III, IdiPAZ, Madrid, Spain</t>
  </si>
  <si>
    <t>Esteban-Gorgojo, I (corresponding author), Hosp Gen Villalba, Dept Allergy, Carretera Alpedrete Moralzarzal M-608 Km 41, Madrid 28400, Spain.</t>
  </si>
  <si>
    <t>0301-0546</t>
  </si>
  <si>
    <t>JAN-FEB</t>
  </si>
  <si>
    <t>Dominguez-Ortega, J; Plaza, V; Li, VW; Fonseca, E; Martin, A; Brady, JE; Schelfhout, J; Arteaga, MJ; De Paramo, BJ; Cea-Calvo, L</t>
  </si>
  <si>
    <t>An underdiagnosed condition? prevalence estimates of self-reported chronic cough among spanish adults and frequency of those diagnosed</t>
  </si>
  <si>
    <t>ALLERGY</t>
  </si>
  <si>
    <t>Meeting Abstract</t>
  </si>
  <si>
    <t>[Dominguez-Ortega, J.] Univ Hosp La Paz, Dept Allergy, Madrid, Spain; [Plaza, V] Univ Hosp Santa Creu &amp; Sant Pau, Dept Pulmonol, Barcelona, Spain; [Li, V. W.; Martin, A.] Kantar LLC, London, England; [Fonseca, E.; Brady, J. E.; Schelfhout, J.] Merck &amp; Co Inc, Ctr Observ &amp; Realworld Evidence, Kenilworth, NJ USA; [Arteaga, M. J.; De Paramo, Julia B.; Cea-Calvo, L.] MSD, Med Affairs, Madrid, Spain</t>
  </si>
  <si>
    <t>0105-4538</t>
  </si>
  <si>
    <t>NOV</t>
  </si>
  <si>
    <t>Dominguez-Ortega, J; Plaza, V; Li, V; Fonseca, E; Martin, A; Brady, J; Schelfhout, J; Arteaga, M; Julia, DB; Cea-Calvo, L</t>
  </si>
  <si>
    <t>Comorbidities, sleeping problems and anxiety/depression in adult respondents with chronic cough from a spanish population-based survey</t>
  </si>
  <si>
    <t>[Dominguez-Ortega, J.] Univ Hosp La Paz, Allergy Dept, Madrid, Spain; [Plaza, V] Univ Hosp Santa Creu &amp; St Pau, Pulmonol Dept, Barcelona, Spain; [Li, V. W.; Martin, A.] Kantar LLC, London, England; [Fonseca, E.; Brady, J. E.; Schelfhout, J.] Merck &amp; Co Inc, Ctr Observat &amp; Real World Evidence, Kenilworth, NJ USA; [Arteaga, M. J.; Julia, De Paramo B.; Cea-Calvo, L.] MSD, Med Affairs, Madrid, Spain</t>
  </si>
  <si>
    <t>Gonzalez-Bravo, L; Colas, C; Davila, I; Ortega, JD; Garcia, L; De Llano, LP</t>
  </si>
  <si>
    <t>Development of a tool to measure the clinical response to biologic therapy in uncontrolled severe asthma: The FEOS score</t>
  </si>
  <si>
    <t>[Gonzalez-Bravo, L.; Laiseca Garcia, J.] Hosp Univ Fdn Alcorcon, Dept Allergy, Madrid, Spain; [Colas, C.] Hosp Clin Inst Invest Sanitaria Aragon, Dept Allergy, Zaragoza, Spain; [Davila, I.] Univ Hosp Salamanca, Dept Allergy, Salamanca, Spain; [Dominguez Ortega, J.] La Paz Hosp Inst Hlth Res IdiPAZ, Dept Allergy, Madrid, Spain; [Perez De Llano, L.] Hosp Univ Lucus Augusti, Pneumol Serv, Lugo, Spain</t>
  </si>
  <si>
    <t>Quirce, S; Kuna, P; Hanania, NA; Blaiss, M; Msihid, J; Jacob-Nara, JA; Deniz, Y; Rowe, P; Gall, R; Ortiz, B; Djandji, M; Radwan, A</t>
  </si>
  <si>
    <t>Efficacy of dupilumab in patients with uncontrolled, moderate-to-severe asthma with and without an allergic phenotype: phase 2b dose-ranging study</t>
  </si>
  <si>
    <t>[Quirce, S.] Hosp Univ La Paz, Madrid, Spain; [Kuna, P.] Med Univ Lodz, Lodz, Poland; [Hanania, N. A.] Baylor Coll Med, Houston, TX USA; [Blaiss, M.] Augusta Univ, Med Coll Georgia, Augusta, GA USA; [Msihid, J.] Sanofi, Chilly Mazarin, France; [Jacob-Nara, J. A.; Rowe, P.] Sanofi, Bridgewater, MA USA; [Deniz, Y.; Gall, R.; Ortiz, B.; Radwan, A.] Regeneron Pharmaceut Inc, Tarrytown, NY USA; [Djandji, M.] Sanofi, Cambridge, MA USA</t>
  </si>
  <si>
    <t>Couto, M; Bernard, A; Delgado, L; Drobnic, F; Kurowski, M; Moreira, A; Rodrigues-Alves, R; Rukhadze, M; Seys, S; Wiszniewska, M; Quirce, S</t>
  </si>
  <si>
    <t>Health effects of exposure to chlorination by-products in swimming pools</t>
  </si>
  <si>
    <t>[Couto, Mariana] Hosp CUF Descobertas, Ctr Alergia, Lisbon, Portugal; [Bernard, Alfred] Catholic Univ Louvain, Inst Expt &amp; Clin Res IREC, Louvain Ctr Toxicol &amp; Appl Pharmacol, Brussels, Belgium; [Delgado, Luis; Moreira, Andre] Univ Porto, Dept Pathol, Basic &amp; Clin Immunol, Fac Med, Porto, Portugal; [Delgado, Luis; Moreira, Andre] Ctr Hosp Sao Joao EPE, Serv Imunoalergol, Porto, Portugal; [Delgado, Luis] Univ Porto, Ctr Hlth Technol &amp; Serv Res CINTESIS RISE, Fac Med, Porto, Portugal; [Drobnic, Franchek] Med Serv Shenhua Greenland FC, Shanghai, Peoples R China; [Kurowski, Marcin] Med Univ Lodz, Dept Immunol &amp; Allergy, Lodz, Poland; [Moreira, Andre] Univ Porto, Inst Saude Publ, Epidemiol Res Unit, Porto, Portugal; [Rodrigues-Alves, Rodrigo] Hosp Div Espirito Santo, Unidade Imunoalergol, Ponta Delgada, Portugal; [Rukhadze, Maia] Teaching Univ Geomedi LLC, Ctr Allergy &amp; Immunol, Tbilisi, Georgia; [Seys, Sven] Katholieke Univ Leuven, Lab Clin Immunol, Dept Clin Immunol, Leuven, Belgium; [Wiszniewska, Marta] Nofer Inst Occupat Med, Dept Occupat Dis &amp; Environm Hlth, Lodz, Poland; [Quirce, Santiago] La Paz Univ Hosp, Dept Allergy, IdiPAZ, Madrid, Spain; [Quirce, Santiago] Univ Autonoma Madrid, Madrid, Spain</t>
  </si>
  <si>
    <t>Couto, M (corresponding author), Hosp CUF Descobertas, Ctr Alergia, Lisbon, Portugal.</t>
  </si>
  <si>
    <t>Pfeiffer, S; Sandler, P; Raith, M; Pascal, M; Munoz-Cano, RM; San Bartolome, C; Nobauer, K; Quirce, S; Razzazi-Fazeli, E; Focke-Tejkl, M; Sterflinger, K; Swoboda, I</t>
  </si>
  <si>
    <t>Identification of Ulocladium chartarum as an important indoor allergen source</t>
  </si>
  <si>
    <t>Letter</t>
  </si>
  <si>
    <t>[Pfeiffer, Sandra; Sandler, Peter; Raith, Marianne; Swoboda, Ines] Univ Appl Sci, Mol Biotechnol Sect, FH Campus Wien,Campus Vienna Bioctr, Vienna, Austria; [Pascal, Mariona; San Bartolome, Clara] Hosp Clin Barcelona, CDB, Immunol Dept, Barcelona, Spain; [Pascal, Mariona; San Bartolome, Clara] Univ Barcelona, IDIBAPS, Barcelona, Spain; [Pascal, Mariona; Munoz-Cano, Rosa Maria; San Bartolome, Clara] RETIC Asma Reacc adversas Alerg ARADYAL, Spanish Network Allergy, Madrid, Spain; [Munoz-Cano, Rosa Maria] Univ Barcelona, Hosp Clin Barcelona, Allergy Unit, IDIBAPS,ARADyAL, Barcelona, Spain; [Noebauer, Katharina; Razzazi-Fazeli, Ebrahim] Univ Vet Med, VetCORE Facil Res, Vienna, Austria; [Quirce, Santiago] Univ Autonoma Madrid, Dept Allergy, La Paz Univ Hosp, IdiPAZ, Madrid, Spain; [Focke-Tejkl, Margarete] Med Univ Vienna, Ctr Pathophysiol Infectiol &amp; Immunol, Dept Pathophysiol &amp; Allergy Res, Div Immunopathol, Vienna, Austria; [Sterflinger, Katja] Acad Fine Arts Vienna, Inst Nat Sci &amp; Technol Arts, Vienna, Austria</t>
  </si>
  <si>
    <t>Swoboda, I (corresponding author), Univ Appl Sci, Mol Biotechnol Sect, FH Campus Wien,Campus Vienna Bioctr, Vienna, Austria.; Swoboda, I (corresponding author), Agcy Hlth &amp; Food Safety AGES, Business Segment Med &amp; Med Devices, Vienna, Austria.</t>
  </si>
  <si>
    <t>OCT</t>
  </si>
  <si>
    <t>Ocando, HS; Bueso, AE; Aseujo, DL; Traseira, CG; Angles, EP; Delgado, MP; Molina, TC</t>
  </si>
  <si>
    <t>Management of hereditary angioedema with C1 inhibitor deficiency</t>
  </si>
  <si>
    <t>[Ocando, H. S.; Bueso, A. E.; Aseujo, D. L.; Traseira, C. G.; Angles, E. P.; Delgado, M. P.; Molina, T. C.] Hosp Univ La Paz, Serv Alergia, Madrid, Spain; [Traseira, C. G.; Delgado, M. P.; Molina, T. C.] Inst Invest Sanitaria Hosp La Paz IdiPaz, Madrid, Spain; [Delgado, M. P.; Molina, T. C.] Ctr Invest Red Enfermedades Raras CIBERER U754, Madrid, Spain</t>
  </si>
  <si>
    <t>Sigurdardottir, ST; Jonasson, K; Clausen, M; Bjornsdottir, KL; Sigurdardottir, SE; Roberts, G; Grimshaw, K; Papadopoulos, NG; Xepapadaki, P; Fiandor, A; Quirce, S; Sprikkelman, AB; Hulshof, L; Kowalski, ML; Kurowski, M; Dubakiene, R; Rudzeviciene, O; Bellach, J; Yurek, S; Reich, A; Erhard, SM; Couch, P; Rivas, MF; van Ree, R; Mills, C; Grabenhenrich, L; Beyer, K; Keil, T</t>
  </si>
  <si>
    <t>Prevalence and early-life risk factors of school-age allergic multimorbidity: The EuroPrevall-iFAAM birth cohort</t>
  </si>
  <si>
    <t>[Sigurdardottir, Sigurveig T.] Landspitali Univ Hosp, Reykjavik, Iceland; [Sigurdardottir, Sigurveig T.] Univ Iceland, Fac Med, Reykjavik, Iceland; [Jonasson, Kristjan] Univ Iceland, Dept Comp Sci, Reykjavik, Iceland; [Clausen, Michael] Childrens Hosp Reykjavik, Reykjavik, Iceland; [Clausen, Michael; Sigurdardottir, Sigridur Erla] Landspitali Univ Hosp, Dept Allergy, Reykjavik, Iceland; [Bjornsdottir, Kristin Lilja] Landspitali Univ Hosp, Childrens Hosp, Reykjavik, Iceland; [Roberts, Graham] Univ Southampton, Fac Med, Human Dev &amp; Hlth &amp; Clin &amp; Expt Sci, Southampton, Hants, England; [Roberts, Graham] Univ Hosp Southampton NHS Fdn Trust, NIHR Southampton Biomed Res Ctr, Southampton, Hants, England; [Roberts, Graham] St Marys Hosp, David Hide Asthma &amp; Allergy Res Ctr, Isle Of Wight, England; [Grimshaw, Kate] Salford Royal NHS Fdn Trust, Dietet Dept, Salford, Lancs, England; [Grimshaw, Kate] Univ Southampton, Fac Med, Clin &amp; Expt Sci, Southampton, Hants, England; [Grimshaw, Kate] Univ Manchester, Manchester Inst Biotechnol, Sch Biol Sci, Div Infect Immun &amp; Resp Med, Manchester, Lancs, England; [Papadopoulos, Nikolaos G.; Xepapadaki, Paraskevi] Natl &amp; Kapodistrian Univ Athens, Allergy Dept, Pediat Clin 2, Athens, Greece; [Papadopoulos, Nikolaos G.] Univ Manchester, Div Infect Immun &amp; Resp Med, Manchester, Lancs, England; [Fiandor, Ana; Quirce, Santiago] La Paz Univ Hosp, Dept Allergy, IdiPAZ, Madrid, Spain; [Sprikkelman, Aline B.] Univ Groningen, Univ Med Ctr Groningen, Dept Pediat Pulmonol &amp; Pediat Allergol, Groningen, Netherlands; [Hulshof, Lies] Univ Amsterdam, Emma Childrens Hosp, Dept Pediat Pulmonol &amp; Pediat Allergol, Amsterdam UMC, Amsterdam, Netherlands; [Kowalski, Marek L.; Kurowski, Marcin] Med Univ Lodz, Dept Immunol Allergy &amp; Rheumatol, Lodz, Poland; [Dubakiene, Ruta] Vilnius Univ, Med Fac Clin Chest Dis Allergol &amp; Immunol, Vilnius, Lithuania; [Rudzeviciene, Odilija] Vilnius Univ, Fac Med Clin Childrens Dis, Vilnius, Lithuania; [Bellach, Johanna; Yurek, Songul; Beyer, Kirsten] Charite Univ Med Berlin, Dept Paediat Pneumol &amp; Immunol, Berlin, Germany; [Reich, Andreas] German Rheumatism Res Ctr, Epidemiol Unit, Berlin, Germany; [Erhard, Sina Maria; Keil, Thomas] Charite Univ Med Berlin, Inst Social Med Epidemiol &amp; Hlth Econ, Berlin, Germany; [Couch, Philip] Univ Manchester, Ctr Hlth Informat, Sch Hlth Sci, Manchester, Lancs, England; [Rivas, Montserrat Fernandez] Univ Complutense, Hosp Clin San Carlos, Allergy Dept, IdISSC,ARADyAI, Madrid, Spain; [van Ree, Ronald] Univ Amsterdam, Dept Expt Immunol, Med Ctr, Amsterdam, Netherlands; [van Ree, Ronald] Univ Amsterdam, Dept Otorhinolaryngol, Med Ctr, Amsterdam, Netherlands; [Mills, Clare] Univ Manchester, Inst Inflammat &amp; Repair, Manchester, Lancs, England; [Grabenhenrich, Linus] Robert Koch Inst, Dept Infect Dis Epidemiol, Berlin, Germany; [Keil, Thomas] Univ Wurzburg, Inst Clin Epidemiol &amp; Biometry, Wurzburg, Germany; [Keil, Thomas] Bavarian Hlth &amp; Food Safety Author, State Inst Hlth, Bad Kissingen, Germany</t>
  </si>
  <si>
    <t>Sigurdardottir, ST (corresponding author), Landspitali Univ Hosp, Reykjavik, Iceland.; Jonasson, K (corresponding author), Univ Iceland, Sch Engn &amp; Nat Sci, Reykjavik, Iceland.</t>
  </si>
  <si>
    <t>SEP</t>
  </si>
  <si>
    <t>Mir-Ihara, P; Narvaez-Fernandez, E; Entrala, A; Barranco, P; Dominguez-Ortega, J; Quirce, S</t>
  </si>
  <si>
    <t>Safety of biological therapy in elderly patients with severe asthma</t>
  </si>
  <si>
    <t>[Mir-Ihara, P.; Narvaez-Fernandez, E.] La Paz Univ Hosp, Dept Clin Allergol, Madrid, Spain; [Entrala, A.; Barranco, P.; Dominguez-Ortega, J.; Quirce, S.] La Paz Hosp, Dept Allergy, Inst Hlth Res, IdiPAZ, Madrid, Spain</t>
  </si>
  <si>
    <t>Fernandez, EJN; Ihara, PKM; Molina, TC; Dominguez-Ortega, J; Moreno, RC; Bueso, AE</t>
  </si>
  <si>
    <t>Safety of omalizumab in elderly patients with chronic spontaneous urticaria</t>
  </si>
  <si>
    <t>[Narvaez Fernandez, E. J.; Mir Ihara, P. K.; Caballero Molina, T.; Dominguez-Ortega, J.; Cabanas Moreno, R.; Entrala Bueso, A.] Hosp La Paz, Madrid, Spain</t>
  </si>
  <si>
    <t>Nin, VARC; Entrala, BA; Fiandor, RA; Cabanas, MR; Caballero, MT</t>
  </si>
  <si>
    <t>Treatment with omalizumab in patients with urticaria/angioedema and other dermatological problems</t>
  </si>
  <si>
    <t>[Nin, Valencia A. R. C.; Entrala, Bueso A.; Fiandor, Roman A.; Cabanas, Moreno R.; Caballero, Molina T.] Hosp La Paz, Dept Allergy, Madrid, Spain; [Cabanas, Moreno R.; Caballero, Molina T.] Hosp La Paz, Inst Hlth Res IdiPAZ, Madrid, Spain; [Cabanas, Moreno R.; Caballero, Molina T.] CIBERER U754, Ctr Biomed Res Network Rare Dis, Madrid, Spain</t>
  </si>
  <si>
    <t>Bork, K; Anderson, JT; Caballero, T; Craig, T; Johnston, DT; Li, HH; Longhurst, HJ; Radojicic, C; Riedl, MA</t>
  </si>
  <si>
    <t>Assessment and management of disease burden and quality of life in patients with hereditary angioedema: a consensus report</t>
  </si>
  <si>
    <t>ALLERGY ASTHMA AND CLINICAL IMMUNOLOGY</t>
  </si>
  <si>
    <t>[Bork, Konrad] Johannes Gutenberg Univ Mainz, Univ Med Ctr, Dept Dermatol, Langenbeckstr 1, D-55131 Mainz, Germany; [Anderson, John T.] Clin Res Ctr Alabama, 504 Brookwood Blvd,Suite 250, Birmingham, AL 35209 USA; [Caballero, Teresa] Hosp La Paz, La Paz Inst Hlth Res IdiPaz, Biomed Res Network Rare Dis CIBERER, Allergy Dept, U754,Paseo Castellana 261, Madrid 28406, Spain; [Craig, Timothy] Penn State Univ, Dept Med &amp; Pediat, 200 Campus Dr,Suite 1300,Entrance 4, University Pk, PA 17033 USA; [Johnston, Douglas T.] Asthma &amp; Allergy Specialists, 8405 Providence Rd,Suite 300, Charlotte, NC 28277 USA; [Li, H. Henry] Inst Asthma &amp; Allergy, 2 Wisconsin Circle,Suite 250, Chevy Chase, MD 20815 USA; [Longhurst, Hilary J.] Cambridge Univ NHS Fdn Trust, Addenbrookes Hosp, Cambridge, England; [Longhurst, Hilary J.] Univ Coll Hosp London, Cambridge CB2 0QQ, England; [Radojicic, Cristine] Duke Univ, Div Allergy &amp; Clin Immunol, Dept Med, 1821 Hillandale Rd, Durham, NC 27705 USA; [Riedl, Marc A.] Univ Calif San Diego, 8899 Univ Ctr Ln, San Diego, CA 92122 USA</t>
  </si>
  <si>
    <t>Bork, K (corresponding author), Johannes Gutenberg Univ Mainz, Univ Med Ctr, Dept Dermatol, Langenbeckstr 1, D-55131 Mainz, Germany.</t>
  </si>
  <si>
    <t>1710-1492</t>
  </si>
  <si>
    <t>APR 19</t>
  </si>
  <si>
    <t>Guilarte, M; Sala-Cunill, A; Baeza, ML; Cabanas, R; Hernandez, MD; Ibanez, E; de Larramendi, CH; Lleonart, R; Lobera, T; Marques, L; Pedro, BSD; Botha, J; Andresen, I; Caballero, T</t>
  </si>
  <si>
    <t>Hereditary angioedema due to C1 inhibitor deficiency: real-world experience from the Icatibant Outcome Survey in Spain</t>
  </si>
  <si>
    <t>[Guilarte, Mar; Sala-Cunill, Anna] Hosp Univ Vail dHebron, Med Dept, Allergy Sect, Barcelona, Spain; [Guilarte, Mar; Sala-Cunill, Anna] Inst Salud Carlos III, Spanish Res Network Allergy Natl Allergy Network, Madrid, Spain; [Guilarte, Mar; Sala-Cunill, Anna] Hosp Univ Vall dHebron, Vall dHebron Inst Recerca, Barcelona, Spain; [Luisa Baeza, Maria] Hosp Gen Univ Gregorio Maranon, Allergy Dept, Madrid, Spain; [Luisa Baeza, Maria] Gregorio Maranon Hlth Res Inst, Biomed Res Network Rare Dis, CIBERER U761, Madrid, Spain; [Cabanas, Rosario; Caballero, Teresa] Hosp Univ La Paz, Hosp La Paz Inst Hlth Res IdiPaz, Allergy Dept, Madrid, Spain; [Cabanas, Rosario; Caballero, Teresa] CIBERER U754, Biomed Res Network Rare Dis, Madrid, Spain; [Dolores Hernandez, Maria; Ibanez, Ethel] IIS Hosp Univ I Politecn Le Fe, Allergy Dept, Valencia, Spain; [Hernando de Larramendi, Carlos] Hosp Marina Baixa, Allergy Sect, Villajoyosa, Spain; [Hernando de Larramendi, Carlos] Ctr Especialidades Foietes, Benidorm, Spain; [Lleonart, Ramon] Hosp Univ Bellvitge, Med Dept, Allergy Unit, IDIBELL, Barcelona, Spain; [Lobera, Teofilo] Hosp San Pedro, Allergy Dept, Logrono, Spain; [Marques, Luis] Hosp Univ Santa Maria, Allergy Sect, IRBLIeida, Lleida, Spain; [Marques, Luis] Hosp Arnau Vilanova, Lleida, Spain; [de San Pedro, Blanca Saenz] Hosp Univ Jaen, Allergy Sect, Jaen, Spain; [Botha, Jaco; Andresen, Irmgard] Takeda Pharmaceut Int AG, Zurich, Switzerland</t>
  </si>
  <si>
    <t>Guilarte, M (corresponding author), Hosp Univ Vail dHebron, Med Dept, Allergy Sect, Barcelona, Spain.; Guilarte, M (corresponding author), Inst Salud Carlos III, Spanish Res Network Allergy Natl Allergy Network, Madrid, Spain.; Guilarte, M (corresponding author), Hosp Univ Vall dHebron, Vall dHebron Inst Recerca, Barcelona, Spain.</t>
  </si>
  <si>
    <t>DEC 29</t>
  </si>
  <si>
    <t>Lee, EY; Hsieh, J; Borici-Mazi, R; Caballero, T; Kanani, A; Lacuesta, G; McCusker, C; Waserman, S; Betschel, S</t>
  </si>
  <si>
    <t>Quality of life in patients with hereditary angioedema in Canada</t>
  </si>
  <si>
    <t>ANNALS OF ALLERGY ASTHMA &amp; IMMUNOLOGY</t>
  </si>
  <si>
    <t>[Lee, Erika Yue; Hsieh, Jane; Betschel, Stephen] Univ Toronto, Fac Med, Toronto, ON, Canada; [Lee, Erika Yue; Betschel, Stephen] Univ Toronto, Dept Med, Div Clin Immunol &amp; Allergy, St Michaels Hosp, Toronto, ON, Canada; [Borici-Mazi, Rozita] Queens Univ, Dept Med, Div Allergy &amp; Immunol, Kingston, ON, Canada; [Caballero, Teresa] Hosp Univ La Paz, Hosp La Paz Inst Hlth Res IdiPaz, Allergy Dept, Biomed Res Network Rare Dis CIBERER U754, Madrid, Spain; [Kanani, Amin] Univ British Columbia, Dept Med, Div Allergy &amp; Immunol, St Pauls Hosp, Vancouver, BC, Canada; [Lacuesta, Gina] Dalhousie Univ, Dept Med, Halifax, NS, Canada; [McCusker, Christine] McGill Univ, Div Pediat Allergy &amp; Immunol, Hlth Ctr, Res Inst, Montreal, PQ, Canada; [Waserman, Susan] McMaster Univ, Dept Med, Div Clin Immunol &amp; Allergy, Hamilton, ON, Canada</t>
  </si>
  <si>
    <t>Lee, EY (corresponding author), St Michaels Hosp, Div Clin Immunol &amp; Allergy, Dept Med, 30 Bond St, Toronto, ON M5B 1W8, Canada.</t>
  </si>
  <si>
    <t>1081-1206</t>
  </si>
  <si>
    <t>APR</t>
  </si>
  <si>
    <t>+</t>
  </si>
  <si>
    <t>Almonacid, C; Blanco-Aparicio, M; Dominguez-Ortega, J; Giner, J; Molina, J; Plaza, V</t>
  </si>
  <si>
    <t>Teleconsultation in the follow-up of the asthma patient. Lessons after COVID-19</t>
  </si>
  <si>
    <t>ARCHIVOS DE BRONCONEUMOLOGIA</t>
  </si>
  <si>
    <t>Editorial Material</t>
  </si>
  <si>
    <t>[Almonacid, Carlos] Hosp Univ Ramon y Cajal, Serv Neumol, IRYCIS, Madrid, Spain; [Blanco-Aparicio, Marina] Hosp Univ A Coruna, Serv Neumol, La Coruna, Spain; [Dominguez-Ortega, Javier] Inst Invest Hosp Univ La Paz IdiPAZ, Serv Alergia, Madrid, Spain; [Giner, Jordi] Hosp Santa Creu &amp; Sant Pau, Serv Neumol &amp; Alergia, Barcelona, Spain; [Molina, Jesus] Ctr Salud Francia, Madrid, Spain; [Plaza, Vicente] Hosp Santa Creu &amp; Sant Pau, Serv Neumol &amp; Alergia, Barcelona, Spain; [Plaza, Vicente] Inst Invest Biomed St Pau IIB St Pau, Barcelona, Spain; [Plaza, Vicente] Univ Autonoma Barcelona, Dept Med, Fac Med, Barcelona, Spain; [Plaza, Vicente] CIBER Enfermedades Resp CIBERES, Barcelona, Spain</t>
  </si>
  <si>
    <t>Plaza, V (corresponding author), Hosp Santa Creu &amp; Sant Pau, Serv Neumol &amp; Alergia, Barcelona, Spain.; Plaza, V (corresponding author), Inst Invest Biomed St Pau IIB St Pau, Barcelona, Spain.; Plaza, V (corresponding author), Univ Autonoma Barcelona, Dept Med, Fac Med, Barcelona, Spain.; Plaza, V (corresponding author), CIBER Enfermedades Resp CIBERES, Barcelona, Spain.</t>
  </si>
  <si>
    <t>0300-2896</t>
  </si>
  <si>
    <t>JAN</t>
  </si>
  <si>
    <t>de Llano, LAP; Gancedo, SQ; Moral, VP</t>
  </si>
  <si>
    <t>Treatment of Moderate-severe Asthma: An Alternative Strategy to the Guidelines Recommendations</t>
  </si>
  <si>
    <t>[Alejro Perez de Llano, Luis] Hosp Lucus Augusti, Serv Neumol, Lugo, Spain; [Gancedo, Santiago Quirce] Hosp Univ La Paz, Serv Alergia, IdiPAZ, Madrid, Spain; [Gancedo, Santiago Quirce] CIBERES, CIBER Enfermedades Resp, Madrid, Spain; [Moral, Vicente Plaza] Univ Autonoma Barcelona, Dept Med, Hosp Santa Creu &amp; St Pau, Serv Neumol &amp; Alergia,IIB St Pau, Barcelona, Spain</t>
  </si>
  <si>
    <t>Gancedo, SQ (corresponding author), Hosp Univ La Paz, Serv Alergia, IdiPAZ, Madrid, Spain.; Gancedo, SQ (corresponding author), CIBERES, CIBER Enfermedades Resp, Madrid, Spain.</t>
  </si>
  <si>
    <t>Dafauce, L; Romero, D; Carpio, C; Barga, P; Quirce, S; Villasante, C; Bravo, MF; Alvarez-Sala, R</t>
  </si>
  <si>
    <t>Psycho-demographic profile in severe asthma and effect of emotional mood disorders and hyperventilation syndrome on quality of life</t>
  </si>
  <si>
    <t>BMC PSYCHOLOGY</t>
  </si>
  <si>
    <t>[Dafauce, Lucia; Barga, Paula; Fe Bravo, Maria] Univ Autonoma Madrid, Hosp Univ La Paz, Psychiat &amp; Psychol, CIBERES, Madrid, Spain; [Romero, David; Carpio, Carlos; Villasante, Carlos; Alvarez-Sala, Rodolfo] Univ Autonoma Madrid, Hosp Univ La Paz, CIBERES, Pneumol, Madrid, Spain; [Quirce, Santiago] Univ Autonoma Madrid, Hosp Univ La Paz, Allergol Serv, CIBERES, Madrid, Spain</t>
  </si>
  <si>
    <t>Dafauce, L (corresponding author), Univ Autonoma Madrid, Hosp Univ La Paz, Psychiat &amp; Psychol, CIBERES, Madrid, Spain.</t>
  </si>
  <si>
    <t>2050-7283</t>
  </si>
  <si>
    <t>JAN 6</t>
  </si>
  <si>
    <t>Loli-Ausejo, D; Vilchez-Sanchez, F; Cabanas, R; Fiandor, A; Lluch-Bernal, M; Gonzalez-Munoz, M; Dominguez-Ortega, J</t>
  </si>
  <si>
    <t>Basophil activation test in the diagnosis of hypersensitivity reactions to quinolones in a real-life setting</t>
  </si>
  <si>
    <t>CLINICAL AND EXPERIMENTAL ALLERGY</t>
  </si>
  <si>
    <t>[Loli-Ausejo, David; Vilchez-Sanchez, Francisca; Cabanas, Rosario; Fiandor, Ana; Lluch-Bernal, Magdalena; Dominguez-Ortega, Javier] La Paz Univ Hosp, Allergy Dept, Paseo Castellana 261, Madrid 28046, Spain; [Cabanas, Rosario; Fiandor, Ana; Lluch-Bernal, Magdalena; Gonzalez-Munoz, Miguel; Dominguez-Ortega, Javier] Hosp La Paz Inst Hlth Res IdiPAZ, Madrid, Spain; [Gonzalez-Munoz, Miguel] La Paz Univ Hosp, Immunol Dept, Madrid, Spain</t>
  </si>
  <si>
    <t>Loli-Ausejo, D (corresponding author), La Paz Univ Hosp, Allergy Dept, Paseo Castellana 261, Madrid 28046, Spain.</t>
  </si>
  <si>
    <t>0954-7894</t>
  </si>
  <si>
    <t>MAR</t>
  </si>
  <si>
    <t>Rial, MJ; Alvarez-Puebla, MJ; Arismendi, E; Caballero, ML; Canas, JA; Cruz, MJ; Gonzalez-Barcala, FJ; Luna, JA; Martinez-Rivera, C; Mullol, J; Munoz, X; Olaguibel, JM; Picado, C; Plaza, V; Quirce, S; Romero-Mesones, C; Salgado, FJ; Sastre, B; Soto-Retes, L; Valero, A; Valverde, M; Sastre, J; del Pozo, V</t>
  </si>
  <si>
    <t>Clinical and inflammatory characteristics of patients with asthma in the Spanish MEGA project cohort</t>
  </si>
  <si>
    <t>CLINICAL AND TRANSLATIONAL ALLERGY</t>
  </si>
  <si>
    <t>[Rial, Manuel J.; Canas, Jose A.; Sastre, Beatriz; Valverde, Marcela; Sastre, Joaquin; del Pozo, Victora] Hosp Univ Fdn Jimenez Diaz, Inst Invest Sanitaria IIS, Fdn Jimenez Diaz, Serv Alergol,Dept Inmunol, Madrid, Spain; [Alvarez-Puebla, Maria J.; Olaguibel, Jose M.] Complejo Hosp Navarra, Serv Alergol, Pamplona, Spain; [Arismendi, Ebymar; Canas, Jose A.; Cruz, Maria J.; Gonzalez-Barcala, Francisco J.; Martinez-Rivera, Carlos; Mullol, Joaquim; Munoz, Xavier; Olaguibel, Jose M.; Picado, Cesar; Plaza, Vicente; Quirce, Santiago; Sastre, Beatriz; Soto-Retes, Lorena; Valero, Antonio; Sastre, Joaquin; del Pozo, Victora] CIBER Enfermedades Resp CIBERES, Madrid, Spain; [Arismendi, Ebymar; Picado, Cesar; Valero, Antonio] Univ Barcelona, IDIBAPS, Hosp Clin, Serv Neumol &amp; Alergia, Barcelona, Spain; [Caballero, Maria L.; Luna, Juan A.; Quirce, Santiago] Hosp Univ La Paz, IdiPAZ, Serv Alergia, Madrid, Spain; [Cruz, Maria J.; Munoz, Xavier] Univ Autonoma Barcelona, Dept Biol Celular Fisiol &amp; Inmunol, Barcelona, Spain; [Cruz, Maria J.; Munoz, Xavier; Romero-Mesones, Christian] Hosp Valle De Hebron, Serv Neumol, Barcelona, Spain; [Gonzalez-Barcala, Francisco J.] Complejo Hosp Univ Santiago, Serv Neumol, Santiago De Compostela, Spain; [Martinez-Rivera, Carlos] Hosp Badalona Germans Trias &amp; Pujol, Serv Neumol, Barcelona, Spain; [Mullol, Joaquim] Univ Barcelona, IDIBAPS, Hosp Clin, ENT Dept, Barcelona, Spain; [Plaza, Vicente; Soto-Retes, Lorena] Univ Autonoma Barcelona, Hosp Santa Creu &amp; St Pau, Inst Invest Biomed St Pau IIB St Pau, Dept Med Resp,Dept Med, Barcelona, Spain; [Salgado, Francisco-Javier] Univ Santiago de Compostela, Fac Biol, Biol Res Ctr CIBUS, Dept Biochem &amp; Mol Biol, Santiago De Compostela, Spain</t>
  </si>
  <si>
    <t>Rial, MJ (corresponding author), IIS Fdn Jimenez Diaz, Allergy Dept, Av Reyes Catolicos 2, Madrid 28040, Spain.</t>
  </si>
  <si>
    <t>2045-7022</t>
  </si>
  <si>
    <t>e12001</t>
  </si>
  <si>
    <t>Loli-Ausejo, D; Lopez-Lera, A; Drouet, C; Lluncor, M; Phillips-Angles, E; Pedrosa, M; Cabanas, R; Caballero, T</t>
  </si>
  <si>
    <t>In Search of an Association Between Genotype and Phenotype in Hereditary Angioedema due to C1-INH Deficiency</t>
  </si>
  <si>
    <t>CLINICAL REVIEWS IN ALLERGY &amp; IMMUNOLOGY</t>
  </si>
  <si>
    <t>[Loli-Ausejo, David; Lluncor, Marina; Phillips-Angles, Elsa; Pedrosa, Maria; Cabanas, Rosario; Caballero, Teresa] Hosp Univ La Paz, Allergy Dept, Madrid, Spain; [Lopez-Lera, Alberto; Phillips-Angles, Elsa; Pedrosa, Maria; Cabanas, Rosario; Caballero, Teresa] Hosp La Paz Inst Hlth Res IdiPaz, Madrid, Spain; [Lopez-Lera, Alberto; Pedrosa, Maria; Cabanas, Rosario; Caballero, Teresa] Ctr Biomed Res Network Rare Dis CIBERER U754, Madrid, Spain; [Drouet, Christian] Univ Paris, Inst Cochin, CNRS UMR8104, Inserm U1016, Paris, France</t>
  </si>
  <si>
    <t>Loli-Ausejo, D (corresponding author), Hosp Univ La Paz, Allergy Dept, Madrid, Spain.</t>
  </si>
  <si>
    <t>1080-0549</t>
  </si>
  <si>
    <t>AUG</t>
  </si>
  <si>
    <t>Lopez-Galvez, R; de la Morena-Barrio, ME; Minano, A; Pathak, M; Marcos, C; Emsley, J; Caballero, T; Lopez-Trascasa, M; Vicente, V; Corral, J; Lopez-Lera, A</t>
  </si>
  <si>
    <t>Thrombin in the Activation of the Fluid Contact Phase in Patients with Hereditary Angioedema Carrying the F12 P.Thr309Lys Variant</t>
  </si>
  <si>
    <t>[Lopez-Galvez, R.; de la Morena-Barrio, M. E.; Minano, A.; Vicente, V.; Corral, J.] Univ Murcia, Serv Hematol &amp; Oncol Med, Ctr Reg Hemodonac, IMIB Arrixaca,CIBERER,Hosp Univ Morales Meseguer, Murcia, Spain; [Pathak, M.; Emsley, J.] Univ Nottingham, Sch Pharm, Ctr Biomol Sci, Nottingham NG7 2RD, England; [Marcos, C.] Complexo Hosp Univ Vigo, Secc Alergol, Hosp Meixoeiro, Vigo, Spain; [Caballero, T.] Hosp Univ La Paz, Serv Alergia, Madrid, Spain; [Caballero, T.; Lopez-Lera, A.] Inst Invest Sanitaria Hosp La Paz IdiPaz, Madrid, Spain; [Caballero, T.; Lopez-Trascasa, M.; Lopez-Lera, A.] Hosp Univ La Paz, Ctr Biomed Network Res Rare Dis CIBERER U754, Madrid, Spain; [Lopez-Trascasa, M.] Univ Autonoma Madrid, Fac Med, Madrid, Spain</t>
  </si>
  <si>
    <t>de la Morena-Barrio, ME (corresponding author), Univ Murcia, Serv Hematol &amp; Oncol Med, Ctr Reg Hemodonac, IMIB Arrixaca,CIBERER,Hosp Univ Morales Meseguer, Murcia, Spain.; Lopez-Lera, A (corresponding author), Inst Invest Sanitaria Hosp La Paz IdiPaz, Madrid, Spain.; Lopez-Lera, A (corresponding author), Hosp Univ La Paz, Ctr Biomed Network Res Rare Dis CIBERER U754, Madrid, Spain.</t>
  </si>
  <si>
    <t>Quirce, S; Dominguez-Ortega, J; Luna, JA</t>
  </si>
  <si>
    <t>Novel approaches in occupational asthma diagnosis and management</t>
  </si>
  <si>
    <t>CURRENT OPINION IN PULMONARY MEDICINE</t>
  </si>
  <si>
    <t>[Quirce, Santiago; Dominguez-Ortega, Javier; Luna, Juan A.] La Paz Univ Hosp, IdiPAZ, Dept Allergy, P La Castellana 261, Madrid 28046, Spain; [Quirce, Santiago; Dominguez-Ortega, Javier; Luna, Juan A.] CIBER Resp Dis CIBERES, Madrid, Spain</t>
  </si>
  <si>
    <t>Quirce, S (corresponding author), La Paz Univ Hosp, IdiPAZ, Dept Allergy, P La Castellana 261, Madrid 28046, Spain.</t>
  </si>
  <si>
    <t>1070-5287</t>
  </si>
  <si>
    <t>Vilchez-Sanchez, F; Tomas-Perez, M; Sanchez-Jareno, M; Loli-Ausejo, D; Quirce, S; Dominguez-Ortega, J</t>
  </si>
  <si>
    <t>Allergic sensitization profiles among the foreign-born population in the north of Madrid</t>
  </si>
  <si>
    <t>EUROPEAN ANNALS OF ALLERGY AND CLINICAL IMMUNOLOGY</t>
  </si>
  <si>
    <t>[Vilchez-Sanchez, F.; Tomas-Perez, M.; Sanchez-Jareno, M.; Loli-Ausejo, D.; Quirce, S.; Dominguez-Ortega, J.] La Paz Univ Hosp, Dept Allergy, Madrid, Spain; [Tomas-Perez, M.; Quirce, S.; Dominguez-Ortega, J.] Hosp La Paz Inst Hlth Res IdiPAZ, Madrid, Spain; [Quirce, S.; Dominguez-Ortega, J.] CIBERES, CIBER Enfermedades Resp, Madrid, Spain</t>
  </si>
  <si>
    <t>Vilchez-Sanchez, F (corresponding author), Hosp Univ La Paz, Paseo Castellana 261, Madrid 28046, Spain.</t>
  </si>
  <si>
    <t>1764-1489</t>
  </si>
  <si>
    <t>Teijeiro, IV; Peralta, IG; De Llano, LP; Robles, IM; Cid, NB; Rivas, DD; Davila, I; Martinez-Moragon, E; Ortega, JD; Almonacid, C; Colas, C; Garcia-Rivero, JL; Carmona, L; De Yebenes, MJG; Garcia-Cosio, B</t>
  </si>
  <si>
    <t>Development of a tool to measure the clinical response to biologic therapy in uncontrolled severe asthma: the FEOS score</t>
  </si>
  <si>
    <t>EUROPEAN RESPIRATORY JOURNAL</t>
  </si>
  <si>
    <t>[Veiga Teijeiro, Iria; Guzman Peralta, Indhira; Perez De Llano, Luis; Martin Robles, Irene; Blanco Cid, Nagore; Dacal Rivas, David] Lucus Augusti Univ Hosp, Lugo, Spain; [Davila, Ignacio] Salamanca Univ Hosp, Salamanca, Spain; [Martinez-Moragon, Eva] Doctor Peset Univ Hosp, Valencia, Spain; [Dominguez Ortega, Javier] La Paz Univ Hosp, Madrid, Spain; [Almonacid, Carlos] Ramon Y Cajal Univ Hosp, Madrid, Spain; [Colas, Carlos] Lozano Blesa Univ, Clin Hosp, Zaragoza, Spain; [Luis Garcia-Rivero, Juan] Laredo Hosp, Laredo, Spain; [Carmona, Loreto] Santiago De Compostela Univ Hosp, Santiago De Compostela, Spain; [Garcia De Yebenes, Maria Jesus] InMusc Inst, Madrid, Spain; [Garcia-Cosio, Borja] Son Espases Univ Hosp, Palma De Mallorca, Spain</t>
  </si>
  <si>
    <t>0903-1936</t>
  </si>
  <si>
    <t>SEP 5</t>
  </si>
  <si>
    <t>Sher, L; Quirce, S; Passalacqua, G; Taille, C; Cohn, L; Daizadeh, N; Pandit-Abid, N; Ortiz, B; Khan, AH; Zhang, Y</t>
  </si>
  <si>
    <t>Effect of dupilumab on improving physical activity in patients with severe asthma</t>
  </si>
  <si>
    <t>[Sher, Lawrence] Peninsula Res Associates, Rolling Hills Estates, CA USA; [Quirce, Santiago] Hosp Univ La Paz, Madrid, Spain; [Passalacqua, Giovanni] Univ Genoa, Allergy &amp; Resp Dis, IRCCS San Martino, Genoa, Italy; [Taille, Camille] Serv Pneumol, Paris, France; [Taille, Camille] Ctr Reference Malad Pulm Rares, Paris, France; [Cohn, Lauren] Yale Sch Med, Yale Ctr Asthma &amp; Airway Dis, New Haven, CT USA; [Daizadeh, Nadia] Sanofi, Cambridge, MA USA; [Pandit-Abid, Nami] Sanofi, Bridgewater, NJ USA; [Ortiz, Benjamin; Zhang, Yi] Regeneron Pharmaceut Inc, 777 Old Saw Mill River Rd, Tarrytown, NY 10591 USA; [Khan, Asif H.] Sanofi, Chilly Mazarin, France</t>
  </si>
  <si>
    <t>Sher, L; Passalacqua, G; Taille, C; Cohn, L; Quirce, S; Daizadeh, N; Pandit-Abid, N; Ortiz, B; Khan, AH; Zhang, Y</t>
  </si>
  <si>
    <t>Effect of dupilumab on patient-reported sleep outcomes in patients with severe asthma</t>
  </si>
  <si>
    <t>[Sher, Lawrence] Peninsula Res Associates, Rolling Hills Estates, CA USA; [Passalacqua, Giovanni] Univ Genoa, Allergy &amp; Resp Dis, IRCCS San Martino, Genoa, Italy; [Taille, Camille] Serv Pneumol, Paris, France; [Taille, Camille] Ctr Reference Malad Pulm Rares, Paris, France; [Cohn, Lauren] Yale Sch Med, Yale Ctr Asthma &amp; Airway Dis, New Haven, CT USA; [Quirce, Santiago] Hosp Univ La Paz, Madrid, Spain; [Daizadeh, Nadia] Sanofi, Cambridge, MA USA; [Pandit-Abid, Nami] Sanofi, Bridgewater, NJ USA; [Ortiz, Benjamin; Zhang, Yi] Regeneron Pharmaceut Inc, Tarrytown, NY USA; [Khan, Asif H.] Sanofi, Chilly Mazarin, France</t>
  </si>
  <si>
    <t>Puente-Maestu, L; Molina-Paris, J; Trigueros, JA; Gomez-Saenz, JT; Fernandez, S; Sanchez-Jareno, M; Cea-Calvo, L; Dominguez-Ortega, J</t>
  </si>
  <si>
    <t>Efficacy perception and prescription of treatments for refractory/unexplained chronic cough by Spanish physicians</t>
  </si>
  <si>
    <t>[Puente-Maestu, Luis] Univ Hosp Gregorio Maranon, Dept Resp Med, Madrid, Spain; [Molina-Paris, Jesus] Heathcare Ctr EAP Francia, Fuenlabrada, Madrid, Spain; [Trigueros, Juan A.] Heathcare Ctr EAP Menasalbas, Toledo, Spain; [Tomas Gomez-Saenz, J.] Heathcare Ctr EAP Najera, La Rioja, Spain; [Fernandez, Sabela; Sanchez-Jareno, Marta] MSD Spain, Med Affairs, Madrid, Spain; [Dominguez-Ortega, Javier] Univ Hosp La Paz, Dept Allergy, Madrid, Spain</t>
  </si>
  <si>
    <t>Migueres, N; Vandenplas, O; Suojalehto, H; Walusiak-Skorupa, J; Munoz, X; Sastre, J; Merget, R; Moscato, G; Quirce, S; Meyer, N; Godet, J; De Blay, F</t>
  </si>
  <si>
    <t>Phenotypes of occupational asthma defined with induced sputum after specific inhalation challenge</t>
  </si>
  <si>
    <t>[Migueres, Nicolas] Univ Hosp, Div Asthma &amp; Allergy, Dept Chest Dis, Strasbourg, France; [Vandenplas, Olivier] Catholic Univ Louvain, Dept Chest Med, Ctr Hosp Univ UCL Namur, Yvoir, Belgium; [Suojalehto, Hille] Finnish Inst Occupat Hlth, Occcupat Med, Helsinki, Finland; [Walusiak-Skorupa, Jolanta] Nofer Inst Occupat Med, Dept Occupat Dis &amp; Environm Hlth, Lodz, Poland; [Munoz, Xavier] Univ Autonoma Barcelona, Hosp Vall dHebron, Serv Pneumol, Barcelona, Spain; [Munoz, Xavier] CIBER Enfermedades Resp CIBERES, Barcelona, Spain; [Sastre, Joaquin] Fdn Jimenez Diaz, Dept Allergy, Madrid, Spain; [Sastre, Joaquin; Quirce, Santiago] CIBER Enfermedades Resp CIBERES, Madrid, Spain; [Merget, Rolf] Ruhr Univ, Inst Prevent &amp; Occupat Med, German Social Accid Insurance IPA, Bochum, Germany; [Moscato, Gianna] Univ Pavia, Dept Publ Hlth Expt &amp; Forens Med, Pavia, Italy; [Moscato, Gianna] IRCCS, Allergy &amp; Immunol Unit, Ist Clin Sci Maugeri, Pavia, Italy; [Quirce, Santiago] Hosp La Paz Inst Hlth Res IdiPAZ, Dept Allergy, Madrid, Spain; [Meyer, Nicolas; Godet, Julien] Strasbourg Univ, Grp Methode Rech Clin, Pole Sante Publ, Strasbourg, France; [De Blay, Frederic] Univ Hosp Strasbourg, Dept Chest Dis, Div Asthma &amp; Allergy, Strasbourg, France; [De Blay, Frederic] Federat Med Translat, Strasbourg, France</t>
  </si>
  <si>
    <t>Perez-Tavarez, R; Moreno, HM; Borderias, J; Loli-Ausejo, D; Pedrosa, M; Hurtado, JL; Rodriguez-Perez, R; Gasset, M</t>
  </si>
  <si>
    <t>Fish muscle processing into seafood products reduces f3-parvalbumin allergenicity</t>
  </si>
  <si>
    <t>FOOD CHEMISTRY</t>
  </si>
  <si>
    <t>[Perez-Tavarez, Raquel; Gasset, Maria] Spanish Natl Res Council, Inst Phys Chem Rocasolano, Madrid 28006, Spain; [Moreno, Helena M.] Spanish Natl Res Council, Inst Food Sci Technol &amp; Nutr, Madrid 28040, Spain; [Borderias, Javier] Univ Complutense Madrid, Dept Food Technol, Madrid 28040, Spain; [Loli-Ausejo, David; Pedrosa, Maria] Hosp La Paz, Allergy Dept, Madrid 28046, Spain; [Rodriguez-Perez, Rosa] Hosp La Paz, Inst Hlth Res IdiPAZ, Madrid 28046, Spain; [Hurtado, Jose Luis] Angulas Aguinaga Res Ctr, Irura 20271, Spain</t>
  </si>
  <si>
    <t>Gasset, M (corresponding author), Spanish Natl Res Council, Inst Phys Chem Rocasolano, Madrid 28006, Spain.</t>
  </si>
  <si>
    <t>0308-8146</t>
  </si>
  <si>
    <t>DEC 1</t>
  </si>
  <si>
    <t>Nunes, FL; Ferriani, MPL; Moreno, AS; Langer, SS; Maia, LSM; Ferraro, MF; Sarti, W; de Bessa, J; Cunha, D; Suffritti, C; Dias, MM; Januario, YC; daSilva, LLP; Aragon, DC; Caballero, T; Arruda, LK</t>
  </si>
  <si>
    <t>Decreasing Attacks and Improving Quality of Life through a Systematic Management Program for Patients with Hereditary Angioedema</t>
  </si>
  <si>
    <t>INTERNATIONAL ARCHIVES OF ALLERGY AND IMMUNOLOGY</t>
  </si>
  <si>
    <t>[Nunes, Fernanda Leonel; Ferriani, Mariana P. L.; Moreno, Adriana S.; Langer, Sarah S.; Maia, Luana S. M.; Ferraro, Maria Fernanda; Sarti, Willy; Cunha, Deborah; Dias, Marina M.; Januario, Yunan C.; daSilva, Luis L. P.; Aragon, Davi Casale; Arruda, L. Karla] Univ Sao Paulo, Ribeirao Preto Med Sch, Sao Paulo, Brazil; [Maia, Luana S. M.] Univ Basel, Dept Biomed, Div Med Genet, Basel, Switzerland; [de Bessa Junior, Jose] State Univ Feira De Santana, Dept Surg, Feira De Santana, BA, Brazil; [Suffritti, Chiara] Univ Milan, ASST Fatebenefratelli Sacco, Dipartimento Sci Biomed &amp; Clin L Sacco, Milan, Italy; [Caballero, Teresa] Hosp La Paz, Allergy Dept, Biomed Res Network Rare Dis CIBERER, Inst Hlth Res IdiPaz,U754, Madrid U754, Spain</t>
  </si>
  <si>
    <t>Arruda, LK (corresponding author), Univ Sao Paulo, Ribeirao Preto Med Sch, Dept Med, Av Bandeirantes 3900, BR-14048900 Ribeirao Preto, SP, Brazil.</t>
  </si>
  <si>
    <t>1018-2438</t>
  </si>
  <si>
    <t>Tabar, AI; Delgado, J; Gonzalez-Mancebo, E; Arroabarren, E; Retes, LS; Dominguez-Ortega, J</t>
  </si>
  <si>
    <t>Recent Advances in Allergen-Specific Immunotherapy as Treatment for Allergic Asthma: A Practical Overview</t>
  </si>
  <si>
    <t>[Tabar, Ana I.; Arroabarren, Esozia] Hosp Complex Navarra, Dept Allergy, Pamplona, Spain; [Tabar, Ana I.] Navarra Inst Hlth Res IdiSNA, Cooperat Hlth Res Themat Networks RETICs Asthma A, Pamplona, Spain; [Delgado, Julio] Univ Hosp Virgen Macarena, Clin Management Allergy Unit, Seville, Spain; [Gonzalez-Mancebo, Eloina] La Paz Hosp, Univ Hosp Fuenlabrada, Dept Allergy, Inst Hlth Res IdiPAZ, Madrid, Spain; [Gonzalez-Mancebo, Eloina] Cooperat Hlth Res Themat Networks RETICs Asthma A, Madrid, Spain; [Soto Retes, Lorena] Santa Creu &amp; St Pau Hosp, Dept Pneumol &amp; Allergy, Barcelona, Spain; [Soto Retes, Lorena] Autonomous Univ Barcelona UAB, Dept Med, St Pau Biomed Res Inst IIB St Pau, Barcelona, Spain; [Dominguez-Ortega, Javier] La Paz Hosp, Dept Allergy, Inst Hlth Res IdiPAZ, CIBER Resp Dis,CIBERES, Madrid, Spain</t>
  </si>
  <si>
    <t>Tabar, AI (corresponding author), Hosp Complex Navarra, Navarra Inst Hlth Res IdiSNA, Dept Allergy, Calle Irunlarrea 3, ES-31008 Pamplona, Spain.</t>
  </si>
  <si>
    <t>MAY</t>
  </si>
  <si>
    <t>Corvillo, F; Gonzalez-Sanchez, L; Lopez-Lera, A; Arjona, E; Ceccarini, G; Santini, F; Araujo-Vilar, D; Brown, RJ; Villarroya, J; Villarroya, F; de Cordoba, SR; Caballero, T; Nozal, P; Lopez-Trascasa, M</t>
  </si>
  <si>
    <t>Complement Factor D (adipsin) Levels Are Elevated in Acquired Partial Lipodystrophy (Barraquer-Simons syndrome)</t>
  </si>
  <si>
    <t>INTERNATIONAL JOURNAL OF MOLECULAR SCIENCES</t>
  </si>
  <si>
    <t>[Corvillo, Fernando; Gonzalez-Sanchez, Laura; Lopez-Lera, Alberto; Nozal, Pilar; Lopez-Trascasa, Margarita] La Paz Univ Hosp, Hosp La Paz Inst Hlth Res IdiPAZ, Complement Res Grp, Madrid 28046, Spain; [Corvillo, Fernando; Gonzalez-Sanchez, Laura; Lopez-Lera, Alberto; Arjona, Emilia; Rodriguez de Cordoba, Santiago; Caballero, Teresa; Nozal, Pilar] Ctr Biomed Network Res Rare Dis, Madrid 28029, Spain; [Arjona, Emilia; Rodriguez de Cordoba, Santiago] Margarita Salas Ctr Biol Res, Dept Mol Biomed, Madrid 28040, Spain; [Ceccarini, Giovanni; Santini, Ferruccio] Univ Hosp Pisa, Obes &amp; Lipodystrophy Ctr, Dept Clin &amp; Expt Med, Endocrinol Unit, I-56126 Pisa, Italy; [Araujo-Vilar, David] Univ Santiago de Compostela, Dept Psychiat Radiol Publ Hlth Nursing &amp; Med, UETeM Mol Pathol Grp, IDIS CIMUS, Santiago De Compostela 15703, Spain; [Brown, Rebecca J.] NIDDK, NIH, Bethesda, MD 20814 USA; [Villarroya, Joan; Villarroya, Francesc] Univ Barcelona, Dept Bioquim &amp; Biomed Mol, Inst Biomed, Barcelona 08007, Catalonia, Spain; [Villarroya, Joan; Villarroya, Francesc] CIBER Fisiopatol Obesidad &amp; Nutr, Madrid 28029, Spain; [Caballero, Teresa] La Paz Univ Hosp, Dept Allergy, Madrid 28046, Spain; [Caballero, Teresa] Hosp La Paz Inst Hlth Res IdiPAZ, Madrid 28046, Spain; [Nozal, Pilar] La Paz Univ Hosp, Immunol Unit, Madrid 28046, Spain; [Lopez-Trascasa, Margarita] Univ Autonoma Madrid, Dept Med, Madrid 28049, Spain</t>
  </si>
  <si>
    <t>Corvillo, F (corresponding author), La Paz Univ Hosp, Hosp La Paz Inst Hlth Res IdiPAZ, Complement Res Grp, Madrid 28046, Spain.; Corvillo, F (corresponding author), Ctr Biomed Network Res Rare Dis, Madrid 28029, Spain.</t>
  </si>
  <si>
    <t>1422-0067</t>
  </si>
  <si>
    <t>Maurer, M; Aygoren-Pursun, E; Banerji, A; Bernstein, JA; Boysen, HB; Busse, PJ; Bygum, A; Caballero, T; Castaldo, AJ; Christiansen, SC; Craig, T; Farkas, H; Grumach, AS; Hide, M; Katelaris, CH; Li, HH; Longhurst, H; Lumry, WR; Magerl, M; Martinez-Saguer, I; Riedl, MA; Zhi, YX; Zuraw, B</t>
  </si>
  <si>
    <t>Consensus on treatment goals in hereditary angioedema: A global Delphi initiative</t>
  </si>
  <si>
    <t>JOURNAL OF ALLERGY AND CLINICAL IMMUNOLOGY</t>
  </si>
  <si>
    <t>[Maurer, Marcus; Magerl, Markus] Charite Univ Med Berlin, Angioedema Ctr Reference &amp; Excellence Dermatol Al, Allergie Ctr Charite, Dept Dermatol &amp; Allergy, Berlin, Germany; [Aygoren-Pursun, Emel] Univ Hosp Frankfurt, Dept Children &amp; Adolescents, Frankfurt, Germany; [Banerji, Aleena] Harvard Med Sch, Massachusetts Gen Hosp, Dept Med, Div Rheumatol Allergy &amp; Immunol, Boston, MA 02115 USA; [Bernstein, Jonathan A.] Univ Cincinnati, Dept Med, Div Immunol, Allergy Sect, Cincinnati, OH USA; [Boysen, Henrik Balle] HAE Hereditary Angioedema Int HAEi, Horsens, Denmark; [Busse, Paula J.] Icahn Sch Med Mt Sinai, Dept Med, New York, NY 10029 USA; [Bygum, Anette] Odense Univ Hosp, Dept Clin Genet, Odense, Denmark; [Bygum, Anette] Univ Southern Denmark, Clin Inst, Odense, Denmark; [Caballero, Teresa] Hosp Univ La Paz, Hosp La Paz Inst Hlth Res, Ctr Biomed Network Res Rare Dis, Allergy Dept, Madrid, Spain; [Castaldo, Anthony J.] US HAE Assoc, Fairfax, VA USA; [Christiansen, Sandra C.; Riedl, Marc A.; Zuraw, Bruce] Univ Calif San Diego, Dept Med, US HAE Assoc Angioedema Ctr, La Jolla, CA 92093 USA; [Craig, Timothy] Penn State Univ, Dept Med Pediat &amp; Grad Studies, Hershey, PA USA; [Farkas, Henriette] Semmelweis Univ, Hungarian Angioedema Ctr Reference &amp; Excellence, Dept Internal Med &amp; Haematol, Budapest, Hungary; [Grumach, Anete S.] Ctr Univ Saude ABC, Fac Med, Dept Clin Immunol, Santo Andre, SP, Brazil; [Hide, Michihiro] Hiroshima Univ, Dept Dermatol, Hiroshima, Japan; [Katelaris, Constance H.] Campbelltown Hosp, Dept Med, Campbelltown, NSW, Australia; [Katelaris, Constance H.] Western Sydney Univ, Campbelltown, NSW, Australia; [Li, H. Henry] Inst Asthma &amp; Allergy, Chevy Chase, MD USA; [Longhurst, Hilary] Auckland City Hosp, Auckland, New Zealand; [Longhurst, Hilary] Univ Coll Hosp, Dept Immunol, London, England; [Lumry, William R.] Univ Texas Dallas, Southwestern Med Sch, Dept Internal Med, Allergy Immunol Div, Richardson, TX 75083 USA; [Lumry, William R.] Allergy &amp; Asthma Res Assoc Res Ctr, Dallas, TX USA; [Martinez-Saguer, Inmaculada] Hemophilia Ctr Rhine Main, Morfelden Walldorf, Germany; [Zhi, Yuxiang] Peking Union Med Coll Hosp &amp; Chinese Acad Med Sci, Natl Clin Res Ctr Immunol Dis, Dept Allergy &amp; Clin Immunol, Beijing, Peoples R China; [Zuraw, Bruce] San Diego Vet Affairs Healthcare, San Diego, CA USA</t>
  </si>
  <si>
    <t>Maurer, M (corresponding author), Charite Univ Med Berlin, Angioedema Ctr Reference &amp; Excellence Dermatol Al, Allergie Ctr Charite, Dept Dermatol &amp; Allergy, Berlin, Germany.</t>
  </si>
  <si>
    <t>0091-6749</t>
  </si>
  <si>
    <t>DEC</t>
  </si>
  <si>
    <t>Wiszniewska, M; Dellis, P; van Kampen, V; Suojalehto, H; Munoz, X; Walusiak-Skorupa, J; Lindstrom, I; Merget, R; Romero-Mesones, C; Sastre, J; Quirce, S; Mason, P; Rifflart, C; Godet, J; de Blay, F; Vandenplas, O</t>
  </si>
  <si>
    <t>Characterization of Occupational Eosinophilic Bronchitis in a Multicenter Cohort of Subjects with Work-Related Asthma Symptoms</t>
  </si>
  <si>
    <t>JOURNAL OF ALLERGY AND CLINICAL IMMUNOLOGY-IN PRACTICE</t>
  </si>
  <si>
    <t>[Wiszniewska, Marta; Walusiak-Skorupa, Jolanta] Nofer Inst Occupat Med, Dept Occupat Dis &amp; Environm Hlth, Lodz, Poland; [Dellis, Perrine; Rifflart, Catherine; Vandenplas, Olivier] Catholic Univ Louvain, Ctr Hosp Univ UCL Namur, Dept Chest Med, Yvoir, Belgium; [van Kampen, Vera; Merget, Rolph] Ruhr Univ, Inst Prevent &amp; Occupat Med, German Social Accid Insurance IPA, Bochum, Germany; [Suojalehto, Hille; Lindstrom, Irmeli] Finnish Inst Occupat Hlth, Occcupat Hlth, Helsinki, Finland; [Munoz, Xavier; Romero-Mesones, Christian] Univ Autonoma Barcelona, Hosp Vall dHebron, Serv Pneumol, Barcelona, Spain; [Munoz, Xavier; Romero-Mesones, Christian] CIBER Enfermedades Resp CIBERES, Barcelona, Spain; [Sastre, Joaquin] Univ Autonoma Madrid, Fdn Jimenez Diaz, Dept Allergy, Madrid, Spain; [Sastre, Joaquin; Quirce, Santiago] CIBER Enfermedades Resp CIBERES, Madrid, Spain; [Quirce, Santiago] La Paz Univ Hosp, IdiPAZ, Dept Allergy, Madrid, Spain; [Mason, Paola; Rifflart, Catherine] Univ Padua, Dept Cardiac Thorac Vasc Sci &amp; Publ Hlth, Padua, Italy; [Godet, Julien] Univ Strasbourg, Grp Methode Rech Clin, Pole Sante Publ, Strasbourg, France; [de Blay, Frederic] Univ Hosp Strasbourg, Dept Chest Dis, Div Asthma &amp; Allergy, Strasbourg, France; [de Blay, Frederic] Univ Strasbourg, Federat Med Translat, Strasbourg, France</t>
  </si>
  <si>
    <t>Vandenplas, O (corresponding author), CHU UCL Namur, Dept Chest Med, 1 Ave G Therasse, B-5530 Yvoir, Belgium.</t>
  </si>
  <si>
    <t>2213-2198</t>
  </si>
  <si>
    <t>FEB</t>
  </si>
  <si>
    <t>Rial, MJ; Valverde, M; del Pozo, V; Gonzalez-Barcala, FJ; Martinez-Rivera, C; Munoz, X; Olaguibel, JM; Plaza, V; Curto, E; Quirce, S; Barranco, P; Dominguez-Ortega, J; Mullol, J; Picado, C; Valero, A; Bobolea, I; Arismendi, E; Ribo, P; Sastre, J</t>
  </si>
  <si>
    <t>Clinical characteristics in 545 patients with severe asthma on biological treatment during the COVID-19 outbreak</t>
  </si>
  <si>
    <t>[Jorge Rial, Manuel; Valverde, Marcela; Sastre, Joaquin] Hosp Univ Fdn Jimenez Diaz, Allergy Dept, Av Reyes Catolicos 2, Madrid 28040, Spain; [del Pozo, Victoria] Univ Fdn Jimenez Diaz, Sanitaria Hosp, Inst Invest, Immunol Dept, Madrid, Spain; [Valverde, Marcela; del Pozo, Victoria; Javier Gonzalez-Barcala, Francisco; Martinez-Rivera, Carlos; Munoz, Xavier; Maria Olaguibel, Jose; Plaza, Vicente; Curto, Elena; Quirce, Santiago; Barranco, Pilar; Dominguez-Ortega, Javier; Mullol, Joaquin; Picado, Cesar; Valero, Antonio; Bobolea, Irina; Arismendi, Ebymar; Ribo, Paula; Sastre, Joaquin] CIBER Enfermedades Resp CIBERES, Madrid, Spain; [Javier Gonzalez-Barcala, Francisco] Complejo Hosp Univ Santiago, Pneumol Dept, La Coruna, Spain; [Martinez-Rivera, Carlos] Hosp Badalona Germans Trias &amp; Pujol, Pneumol Dept, Barcelona, Spain; [Munoz, Xavier] Univ Autonoma Barcelona, Dept Biol Celular Fisiol &amp; Inmunol, Barcelona, Spain; [Munoz, Xavier] Hosp Valle De Hebron, Pneumol Dept, Barcelona, Spain; [Maria Olaguibel, Jose] Complejo Hosp Navarra, Allergy Dept, Navarra, Spain; [Plaza, Vicente; Curto, Elena] Univ Autonoma Barcelona, Inst Invest Biomed St Pau IIB St Pau, Hosp Santa Creu &amp; St Pau, Resp Med Dept,Dept Med, Barcelona, Spain; [Curto, Elena; Quirce, Santiago; Barranco, Pilar; Dominguez-Ortega, Javier] Hosp Univ La Paz, IdiPAZ, Allergy Dept, Madrid, Spain; [Mullol, Joaquin] ENT Dept, Rhinol Unit, Barcelona, Spain; [Mullol, Joaquin] ENT Dept, Smell Clin, Barcelona, Spain; [Mullol, Joaquin; Picado, Cesar; Valero, Antonio; Bobolea, Irina; Arismendi, Ebymar; Ribo, Paula] Clin &amp; Expt Resp Immunoallergy IDIBAPS, Barcelona, Spain; [Mullol, Joaquin; Picado, Cesar; Valero, Antonio; Bobolea, Irina; Arismendi, Ebymar; Ribo, Paula] Univ Barcelona, Barcelona, Spain; [Picado, Cesar; Valero, Antonio; Bobolea, Irina; Arismendi, Ebymar; Ribo, Paula] Hosp Clin Barcelona, Pneumonol &amp; Allergy Dept, Allergy Unit, Barcelona, Spain; [Picado, Cesar; Valero, Antonio; Bobolea, Irina; Arismendi, Ebymar; Ribo, Paula] Hosp Clin Barcelona, Pneumonol &amp; Allergy Dept, Severe Asthma Unit, Barcelona, Spain</t>
  </si>
  <si>
    <t>Rial, MJ (corresponding author), Hosp Univ Fdn Jimenez Diaz, Allergy Dept, Av Reyes Catolicos 2, Madrid 28040, Spain.</t>
  </si>
  <si>
    <t>de Llano, LP; Davila, I; Martinez-Moragon, E; Dominguez-Ortega, J; Almonacid, C; Colas, C; Garcia-Rivero, JL; Carmona, L; de Yebenes, MJG; Cosio, BG</t>
  </si>
  <si>
    <t>Development of a Tool to Measure the Clinical Response to Biologic Therapy in Uncontrolled Severe Asthma: The FEV1, Exacerbations, Oral Corticosteroids, Symptoms Score</t>
  </si>
  <si>
    <t>[Perez de Llano, Luis] EOXI Lugo, Hosp Lucus Augusti, Pneumol Serv, Lugo, Spain; [Davila, Ignacio] Univ Hosp Samanca, Dept Allergy, Salamanca, Spain; [Martinez-Moragon, Eva] Hosp Univ Dr Peset, Pneumol Serv, Valencia, Spain; [Dominguez-Ortega, Javier] La Paz Hosp, Allergy Dept, Inst Hlth Res, Madrid, Spain; [Dominguez-Ortega, Javier] CIBER Resp Dis CIBERES, Madrid, Spain; [Almonacid, Carlos] Hosp Ramon &amp; Cajal, Pneumol Serv, Irycis, Madrid, Spain; [Colas, Carlos] Hosp Clin Inst Invest Sanitaria Aragon, Zaragoza, Spain; [Luis Garcia-Rivero, Juan] Hosp Laredo, Dept Resp Med, Cantabria, Spain; [Carmona, Loreto; Garcia de Yebenes, Maria Jesus] Inst Salud Musculoesquelet, Madrid, Spain; [Cosio, Borja G.] Hosp Univ Son Espases IdISBa Ciberes, Dept Resp Med, Palma De Mallorca, Spain</t>
  </si>
  <si>
    <t>de Llano, LP (corresponding author), Univ Hosp Lucus Augusti, Serv Pneumol, C Doctor Ulises Romero 1, Lugo 27003, Galicia, Spain.</t>
  </si>
  <si>
    <t>JUL</t>
  </si>
  <si>
    <t>Caballero, ML; Krantz, MS; Quirce, S; Phillips, EJ; Stone, CA</t>
  </si>
  <si>
    <t>Hidden Dangers: Recognizing Excipients as Potential Causes of Drug and Vaccine Hypersensitivity Reactions</t>
  </si>
  <si>
    <t>[Luisa Caballero, Maria; Quirce, Santiago] La Paz Univ Hosp, Dept Allergy, IdiPAZ, Madrid, Spain; [Krantz, Matthew S.; Stone, Cosby A., Jr.] Vanderbilt Univ, Med Ctr, Dept Med, Div Allergy Pulm &amp; Crit Care Med, Nashville, TN 37232 USA; [Quirce, Santiago] Univ Autonoma Madrid, Dept Med, Madrid, Spain; [Phillips, Elizabeth J.] Vanderbilt Univ, Med Ctr, Dept Med, Div Infect Dis, Nashville, TN 37232 USA; [Phillips, Elizabeth J.] Vanderbilt Univ Sch Med, Dept Pharmacol, Nashville, TN USA; [Phillips, Elizabeth J.] Murdoch Univ, Inst Immunol &amp; Infect Dis, Murdoch, WA, Australia</t>
  </si>
  <si>
    <t>Stone, CA (corresponding author), Vanderbilt Univ, Div Allergy Pulm &amp; Crit Care Med, Med Ctr, 1161 21st Ave South T-1218, Nashville, TN 37232 USA.</t>
  </si>
  <si>
    <t>Bernstein, JA; Bouillet, L; Caballero, T; Staevska, M</t>
  </si>
  <si>
    <t>Hormonal Effects on Urticaria and Angioedema Conditions</t>
  </si>
  <si>
    <t>[Bernstein, Jonathan A.] Univ Cincinnati, Coll Med, Dept Internal Med, Div Immunol,Allergy Sect, 231 Albert Sabin Way ML 563, Cincinnati, OH 45267 USA; [Bouillet, Laurence] Grenoble Alpes Univ Hosp, Dept Internal Med Clin Immunol, Natl Reference Ctr Angioedema CREAK, Grenoble, France; [Caballero, Teresa] Hosp Univ La Paz, Hosp La Paz Inst Hlth Res IdiPaz, Allergy Dept, Madrid, Spain; [Caballero, Teresa] Ctr Biomed Res Network Rare Dis, Madrid, Spain; [Staevska, Maria] Med Univ Sofia, Clin Ctr Allergol, Clin Allergy &amp; Asthma, Univ Hosp Alexandrovska, Sofia, Bulgaria</t>
  </si>
  <si>
    <t>Bernstein, JA (corresponding author), Univ Cincinnati, Coll Med, Dept Internal Med, Div Immunol,Allergy Sect, 231 Albert Sabin Way ML 563, Cincinnati, OH 45267 USA.</t>
  </si>
  <si>
    <t>Marques-Mejias, MA; Entrala, A; Cabanas, R; Caballero, T</t>
  </si>
  <si>
    <t>Mediastinal Angioedema: A Rare Manifestation of Hereditary Angioedema</t>
  </si>
  <si>
    <t>[Andreina Marques-Mejias, M.; Entrala, Ana; Cabanas, Rosario; Caballero, Teresa] Hosp Univ La Paz, Allergy Dept, Paseo Castellana 261, Madrid 28046, Spain; [Cabanas, Rosario; Caballero, Teresa] Hosp La Paz, Hlth Res Inst IdiPaz, Madrid, Spain; [Cabanas, Rosario; Caballero, Teresa] Biomed Res Network Rare Dis CIBERER U754, Madrid, Spain</t>
  </si>
  <si>
    <t>Marques-Mejias, MA (corresponding author), Hosp Univ La Paz, Allergy Dept, Paseo Castellana 261, Madrid 28046, Spain.</t>
  </si>
  <si>
    <t>Loli-Ausejo, D; de Abreu, JMG; Fiandor, A; Cabanas, R; Dominguez-Ortega, F; Caballero, ML; Lluch-Bernal, M; Garcia-Panto, CR; Nunez, MC; Quirce, S</t>
  </si>
  <si>
    <t>Allergic Reactions After Administration of Pfizer-BioNTech COVID-19 Vaccine to Health Care Workers at a Tertiary Hospital</t>
  </si>
  <si>
    <t>JOURNAL OF INVESTIGATIONAL ALLERGOLOGY AND CLINICAL IMMUNOLOGY</t>
  </si>
  <si>
    <t>[Loli-Ausejo, David; Fiandor, A.; Cabanas, R.; Dominguez-Ortega, F.; Caballero, M. L.; Lluch-Bernal, M.; Quirce, S.] La Paz Univ Hosp, Dept Allergy, Madrid, Spain; [de Abreu, Gonzalez J. M.; Fiandor, A.; Cabanas, R.; Dominguez-Ortega, F.; Caballero, M. L.; Lluch-Bernal, M.; Garcia-Panto, Rodrigo C.; Nunez, M. C.; Quirce, S.] Hosp La Paz Inst Hlth Res IdiPaz, Madrid, Spain; [de Abreu, Gonzalez J. M.; Garcia-Panto, Rodrigo C.; Nunez, M. C.] La Paz Univ Hosp, Dept Occupat Hlth, Madrid, Spain; [Quirce, S.] CIBERES, CIBER Resp Dis, Madrid, Spain</t>
  </si>
  <si>
    <t>Loli-Ausejo, D (corresponding author), La Paz Univ Hosp, Dept Allergy, Madrid, Spain.</t>
  </si>
  <si>
    <t>1018-9068</t>
  </si>
  <si>
    <t>Delgado, J; Davila, IJ; Dominguez-Ortega, J</t>
  </si>
  <si>
    <t>Clinical Recommendations for the Management of Biological Treatments in Severe Asthma Patients: A Consensus Statement</t>
  </si>
  <si>
    <t>[Delgado, J.] Virgen Macarena Hosp, Allergol Clin Management Unit, Seville, Spain; [Delgado, J.; Davila, I. J.; Dominguez-Ortega, J.] SEAIC Asthma Comm, Murcia, Spain; [Davila, I. J.] Univ Hosp, Allergy Serv, Salamanca, Spain; [Davila, I. J.] Sch Med, Dept Biomed &amp; Diagnost Sci, Salamanca, Spain; [Dominguez-Ortega, J.] Hosp La Paz Inst Hlth Res IdiPAZ, Dept Allergy, Madrid, Spain; [Dominguez-Ortega, J.] CIBER Enfermedades Respiratorias CIBERES, Madrid, Spain</t>
  </si>
  <si>
    <t>Davila, IJ (corresponding author), Univ Hosp Salamanca, Allergy Serv, Paseo San Vicente 58-182, Salamanca 37007, Spain.</t>
  </si>
  <si>
    <t>Vila-Nadal, G; Roman, AF; Revuelto, RH; Hernandez-Maraver, D; Fuentes, AEK; Garcia, ER; Moreno, RC</t>
  </si>
  <si>
    <t>Efficacy of Therapeutic Plasma Exchange in Severe Immune Hemolytic Anemia Induced by a Carboplatin Desensitization Procedure</t>
  </si>
  <si>
    <t>[Vila-Nadal, G.; Fiandor Roman, A.; Heredia Revuelto, R.; Cabanas Moreno, R.] Hosp Univ La Paz, Allergy Unit, Paseo Castellana 261, Madrid 28046, Spain; [Fiandor Roman, A.; Ramirez Garcia, E.; Cabanas Moreno, R.] Inst Hlth Res IdiPAZ, Madrid, Spain; [Fiandor Roman, A.; Ramirez Garcia, E.; Cabanas Moreno, R.] PIELenRed Consortium, Madrid, Spain; [Hernandez-Maraver, D.; Kerguelen Fuentes, A. E.] Hosp Univ La Paz, Dept Haematol, Transfus Ctr, Madrid, Spain; [Hernandez-Maraver, D.; Kerguelen Fuentes, A. E.] Hosp Univ La Paz, Tissue Bank, Madrid, Spain; [Ramirez Garcia, E.] Hosp Univ La Paz, Dept Pharmacol, Madrid, Spain; [Ramirez Garcia, E.] Univ Autonoma Madrid, Dept Pharmacol, Sch Med, Madrid, Spain; [Cabanas Moreno, R.] Ctr Invest Red Enfermedades Raras CIBERER, U754, Madrid, Spain; [Vila-Nadal, G.] Royal Brompton Hosp, Allergy &amp; Clin Immunol, London, England</t>
  </si>
  <si>
    <t>Moreno, RC (corresponding author), Hosp Univ La Paz, Allergy Unit, Paseo Castellana 261, Madrid 28046, Spain.</t>
  </si>
  <si>
    <t>Caballero, ML; Dominguez-Ortega, J; Nin-Valencia, AR; Sanchez-Ocando, H; Barranco, P</t>
  </si>
  <si>
    <t>Eosinophil Count Could Be More Sensitive in Induced Sputum Than in Peripheral Blood for Phenotyping of Patients With Severe Eosinophilic Asthma</t>
  </si>
  <si>
    <t>[Caballero, M. L.; Dominguez-Ortega, J.; Nin-Valencia, A. R.; Sanchez-Ocando, H.; Barranco, P.] La Paz Univ Hosp, Dept Allergy, Madrid, Spain; [Caballero, M. L.; Dominguez-Ortega, J.; Barranco, P.] La Paz Hosp Inst Hlth Res IdiPAZ Madrid, Madrid, Spain; [Caballero, M. L.; Dominguez-Ortega, J.; Barranco, P.] CIBER Resp Dis CIBERES, Madrid, Spain</t>
  </si>
  <si>
    <t>Caballero, ML (corresponding author), La Paz Univ Hosp Inst Hlth Res IdiPAZ, Dept Allergy, Paseo de la Castellana 261, Madrid 28046, Spain.</t>
  </si>
  <si>
    <t>Caballero, ML; Quirce, S</t>
  </si>
  <si>
    <t>Excipients as Potential Agents of Anaphylaxis in Vaccines: Analyzing the Formulations of Currently Authorized COVID-19 Vaccines</t>
  </si>
  <si>
    <t>[Caballero, M. L.; Quirce, S.] La Paz Univ Hosp, Dept Allergy, IdiPAZ, Paseo Castellana 261, Madrid 28046, Spain</t>
  </si>
  <si>
    <t>Caballero, ML (corresponding author), La Paz Univ Hosp, Dept Allergy, IdiPAZ, Paseo Castellana 261, Madrid 28046, Spain.</t>
  </si>
  <si>
    <t>Olaguibel, JM; Alobid, I; Puebla, A; Crespo-Lessmann, A; Ortega, D; Garcia-Rio, F; Izquierdo-Dominguez, A; Mullol, J; Plaza, V; Quirce, S; Rojas-Lechuga, MJ; Valvere-Monge, M; Sastre, J</t>
  </si>
  <si>
    <t>Functional Examination of the Upper and Lower Airways in Asthma and Respiratory Allergic Diseases: Considerations in the Post-SARS-CoV-2 Era</t>
  </si>
  <si>
    <t>[Olaguibel, J. M.; Puebla M, Alvarez] Complejo Hosp Navarra, Dept Allergy, Pamplona, Spain; [Alobid, I; Izquierdo-Dominguez, A.] Ctr Med Teknon, Unidad Alergo Rino, Barcelona, Spain; [Alobid, I; Mullol, J.; Rojas-Lechuga, M. J.] Univ Barcelona, Hosp Clin Barcelona, Serv Otorinolaringol, Unitat Rinol &amp; Clin Olfacte, Barcelona, Spain; [Alobid, I; Mullol, J.; Rojas-Lechuga, M. J.] Univ Barcelona, IDIBAPS, Immunoalergia Resp Clin &amp; Expt, Barcelona, Spain; [Crespo-Lessmann, A.; Plaza, V] Hosp Santa Creu &amp; Sant Pau, Dept Resp Med, Barcelona, Spain; [Crespo-Lessmann, A.; Plaza, V] Univ Autonoma Barcelona, Dept Med, Inst Invest Biomed St Pau IIB St Pau, Barcelona, Spain; [Ortega J, Dominguez; Quirce, S.] Hosp Univ La Paz IdiPAZ, Dept Allergy, Madrid, Spain; [Garcia-Rio, F.] Hosp Univ La Paz IdiPAZ, Dept Respiratry Med, Madrid, Spain; [Garcia-Rio, F.] Univ Autonoma Madrid, Fac Med, Dept Med, Madrid, Spain; [Izquierdo-Dominguez, A.] Consorci Sanitari Terrassa, Dept Allergy, Barcelona, Spain; [Izquierdo-Dominguez, A.] Clin Diagonal, Barcelona, Spain; [Valvere-Monge, M.; Sastre, J.] Fdn Jimenez Diaz, Dept Allergy, Madrid, Spain; [Olaguibel, J. M.; Alobid, I; Puebla M, Alvarez; Crespo-Lessmann, A.; Ortega J, Dominguez; Garcia-Rio, F.; Mullol, J.; Plaza, V; Quirce, S.; Sastre, J.] CIBER Enfermedades Respiratorias CIBERES, Madrid, Spain</t>
  </si>
  <si>
    <t>Olaguibel, JM (corresponding author), Complejo Hosp Navarra, Dept Allergy, Pamplona, Spain.; Olaguibel, JM (corresponding author), CIBER Enfermedades Respiratorias CIBERES, Madrid, Spain.</t>
  </si>
  <si>
    <t>Forjaz, MJ; Ayala, A; Caminoa, M; Prior, N; Perez-Fernandez, E; Caballero, T</t>
  </si>
  <si>
    <t>HAE-AS: A Specific Disease Activity Scale for Hereditary Angioedema With C1-Inhibitor Deficiency</t>
  </si>
  <si>
    <t>[Forjaz, M. J.; Ayala, A.] Inst Hlth Carlos III, Natl Sch Publ Hlth, Madrid, Spain; [Forjaz, M. J.; Ayala, A.] REDISSEC, Madrid, Spain; [Caballero, T.] Hosp Univ La Paz, Allergy Dept, Madrid, Spain; [Caminoa, M.] Clin Marazuela, Toledo, Spain; [Prior, N.] Hosp Univ Severo Ochoa, Madrid, Spain; [Perez-Fernandez, E.] Hosp Univ Fdn Alcorcon, Res Unit, Madrid, Spain; [Caballero, T.] Hosp La Paz Inst Hlth Res IdiPaz, Madrid, Spain; [Caballero, T.] Biomed Res Network Rare Dis CIBERER, U754, Madrid, Spain</t>
  </si>
  <si>
    <t>Caminoa, M (corresponding author), Clin Marazuela, Alergol, Av Extremadura 4, Talavera De La Reina 45600, Spain.</t>
  </si>
  <si>
    <t>Betancourt, A; Zapatero, A; Pola-Bibian, B; Dominguez-Ortega, J</t>
  </si>
  <si>
    <t>Impact of Short-Term Exposure to Below Recommended PM10 Pollution Levels on Asthma Exacerbations</t>
  </si>
  <si>
    <t>[Betancourt, A.; Zapatero, A.] Univ Pontificia Comillas, Dept Quantitat Methods, Madrid, Spain; [Pola-Bibian, B.; Dominguez-Ortega, J.] Hosp Paz Inst Hlth Res, Dept Allergy, Madrid, Spain; [Dominguez-Ortega, J.] CIBERES, Resp Dis Network Biomed Res Ctr, Madrid, Spain</t>
  </si>
  <si>
    <t>Dominguez-Ortega, J (corresponding author), Hosp Paz Inst Hlth Res, Dept Allergy, Madrid, Spain.; Dominguez-Ortega, J (corresponding author), CIBERES, Resp Dis Network Biomed Res Ctr, Madrid, Spain.</t>
  </si>
  <si>
    <t>Sanchez, CA; Moreno, CM; Gancedo, SQ; Sanchez-Herrero, MG; Gutierrez, FJA; Conejero, DB; Cardona, V; Soriano, JB</t>
  </si>
  <si>
    <t>PAGE Study: Summary of a Study Protocol to Estimate the Prevalence of Severe Asthma in Spain Using Big Data Methods</t>
  </si>
  <si>
    <t>[Almonacid Sanchez, C.] Hosp Ramon Y Cajal IRYCIS, Madrid, Spain; [Melero Moreno, C.] Hosp 12 Octubre, Madrid, Spain; [Quirce Gancedo, S.] Hosp La Paz, Madrid, Spain; [Sanchez-Herrero, M. G.; Banas Conejero, D.] GlaxoSmithKline, Madrid, Spain; [Alvarez Gutierrez, F. J.] Hosp Virgen Rocio, Seville, Spain; [Cardona, V] Hosp Valle De Hebron, Barcelona, Spain; [Soriano, J. B.] Hosp La Princesa, Madrid, Spain; [Quirce Gancedo, S.; Soriano, J. B.] CIBERES, Madrid, Spain</t>
  </si>
  <si>
    <t>Sanchez, CA (corresponding author), Hosp Univ Ramon Y Cajal, Ctra Colmenar Viejo Km 9,100, Madrid 28034, Spain.</t>
  </si>
  <si>
    <t>Barranco, P; Palao, P; Ruiz, I; Dominguez-Ortega, J; Vila-Nadal, G; Pola, B; Quirce, S</t>
  </si>
  <si>
    <t>Relationship Between IgE-Mediated Sensitization to Staphylococcus aureus Enterotoxin B, Asthma Severity, and Atopy</t>
  </si>
  <si>
    <t>[Barranco, P.; Palao, P.; Dominguez-Ortega, J.; Vila-Nadal, G.; Pola, B.; Quirce, S.] La Paz Univ Hosp, IdiPAZ, Dept Allergy, Madrid, Spain; [Barranco, P.; Dominguez-Ortega, J.; Quirce, S.] CIBERES, CIBER Resp Dis, Madrid, Spain; [Palao, P.] Reg Univ Hosp, Allergy Unit, Malaga, Spain; [Ruiz, I] Gregorio Maranon Univ Hosp, Dept Intens Care, Madrid, Spain</t>
  </si>
  <si>
    <t>Barranco, P (corresponding author), La Paz Univ Hosp, Dept Allergy, Madrid, Spain.</t>
  </si>
  <si>
    <t>Sastre, J; Santiago, V; Lacomba, M; Quirce, S; Pan, V; Gonzalez, D; Rivera, JMO; Jaen, MJT; Vazquez, R; Amerigo, A; Fernandez, O</t>
  </si>
  <si>
    <t>SEAIC Specialty Forum: Analysis of the Current Situation of Allergology in Spain and Outlook for the Future</t>
  </si>
  <si>
    <t>[Sastre, J.] Fdn Jimenez Diaz, Allergol Serv, Madrid, Spain; [Sastre, J.] Univ Autonoma Madrid, Madrid, Spain; [Santiago A, Valero] Hosp Clin Barcelona, Pneumol &amp; Allergy Serv, Barcelona, Spain; [Lacomba J, Montoro] Arnau de Vilanova Hosp, Allergol Serv, Valencia, Spain; [Quirce, S.] La Paz Univ Hosp, Dept Allergy, Madrid, Spain; [Pan C, Vidal] Univ Santiago de Compostela, Santiago de Compostela Hosp Univ, Allergol Serv, Santiago De Compostela, Spain; [Gonzalez I, Davila] Univ Salamanca, Hosp Univ Salamanca, Serv Allergol &amp; Clin Immunol, Salamanca, Spain; [Rivera, Olaguibel J. M.] Complejo Hosp Navarra, Allergol Serv, Pamplona, Spain; [Jaen, Torres M. J.] Reg Hosp Malaga, Allergol Serv, Spanish Soc Allergol &amp; Clin Immunol, Malaga, Spain; [Vazquez V, Rodriguez] Santiago de Compostela Hosp Univ, Santiago De Compostela, Spain; [Amerigo D, Antolin] Ramon y Cajal Univ Hosp, Ramon y Cajal Inst Hlth Res IRYCIS, Allergol Serv, Madrid, Spain; [Fernandez P, Ojeda] Ojeda Asthma &amp; Allergy Clin, Madrid, Spain</t>
  </si>
  <si>
    <t>Sastre, J (corresponding author), Fdn Jimenez Diaz Madrid, Allergol Dept, Av Reyes Catol 2, Madrid 28040, Spain.</t>
  </si>
  <si>
    <t>Pedrosa, M; Loli-Ausejo, D; Garcia-Lozano, JR; Fiandor, A; Lluch-Bernal, M; Hurtado, JL; Dominguez-Ortega, J; Quirc, S; Gasset, M; Rodriguez-Perez, R</t>
  </si>
  <si>
    <t>The Burden of Allergens in Surimi-Based Products Diminishes With Industrial Processing</t>
  </si>
  <si>
    <t>[Pedrosa, M.; Loli-Ausejo, D.; Fiandor, A.; Lluch-Bernal, M.; Dominguez-Ortega, J.; Quirc, S.] Paz Univ Hosp, Dept Allergy, Madrid, Spain; [Pedrosa, M.; Lluch-Bernal, M.; Hurtado, J. L.; Quirc, S.; Rodriguez-Perez, R.] Paz Hosp Inst Hlth Res IdiPAZ, Allergy Res Grp, Madrid, Spain; [Garcia-Lozano, J. R.] Virgen Rocio Hosp, Dept Immunol, Seville, Spain; [Hurtado, J. L.] Angulas Aguinaga Res Ctr, Irura, Spain; [Gasset, M.] CSIC, Inst Phys Chem Rocasolano IQFR, Madrid, Spain</t>
  </si>
  <si>
    <t>Pedrosa, M (corresponding author), Paz Univ Hosp, Dept Allergy, Madrid, Spain.</t>
  </si>
  <si>
    <t>Plaza, V; Trigueros, JA; Cisneros, C; Dominguez-Ortega, J; Cimbollek, S; Fernandez, S; Hernandez, J; Lopez, JD; Ojanguren, I; Padilla, A; Pallares, A; Sanchez-Toril, FJ; Torrego, A; Urrutia, I; Quirce, S</t>
  </si>
  <si>
    <t>The Importance of Small Airway Dysfunction in Asthma: The GEMA-FORUM III Task Force</t>
  </si>
  <si>
    <t>[Plaza, V] Univ Autonoma Barcelona, Inst Invest Biomed Sant Pau IIB Sant Pau, Hosp Santa Creu Sant Pau, Serv Pneumol, Barcelona, Spain; [Trigueros, J. A.] Ctr Salud Menasalbas Menasalbas, Med Familia, Toledo, Spain; [Cisneros, C.] Hosp Univ Princesa, Inst Invest Princesa, Serv Neumol, Madrid, Spain; [Dominguez-Ortega, J.] Univ Paz IdiPAZ, Serv Alergol, CIBER Enfermedades Respiratorias CIBERES, Inst Invest Hosp, Madrid, Spain; [Cimbollek, S.] Univ Virgen Rocio, Area Alergol Hosp, Seville, Spain; [Fernandez, S.] Hosp Univ Rio Hortega, Serv Alergol, Valladolid, Spain; [Hernandez, J.] Hosp Nuestra Senora Montana, Secc Alergol, Caceres, Spain; [Lopez, J. D.] Hosp Clin Univ Virgen Arrixaca, Serv Alergol, Murcia, Spain; [Ojanguren, I] Hosp Univ Vall Hebron, Serv Neumol, Barcelona, Spain; [Ojanguren, I] Agencia Sanitaria Costa Sol Marbella, Unidad Neumol, Malaga, Spain; [Pallares, A.] Hosp Univ Alvaro Cunqueiro, Serv Neumol, Vigo, Spain; [Sanchez-Toril, F. J.] Hosp Arnau Vilanova, Serv Neumol, Valencia, Spain; [Torrego, A.] Hosp Santa Creu &amp; Sant Pau, Serv Neumol, Barcelona, Spain; [Urrutia, I] Hosp Galdakao Usansolo, Unidad Asma Enfermedades Ocupac Medioambient Se, Bizkaia, Spain; [Quirce, S.] Hosp Univ Paz IdiPAZ, Serv Alergol, Madrid, Spain; [Quirce, S.] CIBER Enfermedades Respiratorias CIBERES, Madrid, Spain</t>
  </si>
  <si>
    <t>Quirce, S (corresponding author), Hosp Univ Paz IdiPAZ, Serv Alergol, Madrid, Spain.; Quirce, S (corresponding author), CIBER Enfermedades Respiratorias CIBERES, Madrid, Spain.</t>
  </si>
  <si>
    <t>Caballero, T</t>
  </si>
  <si>
    <t>Treatment of Hereditary Angioedema</t>
  </si>
  <si>
    <t>[Caballero, T.] Hosp Univ La Paz, Allergy Dept, Madrid, Spain; [Caballero, T.] Hosp La Paz Inst Hlth Res IdiPaz, Madrid, Spain; [Caballero, T.] Ctr Biomed Res Network Rare Dis CIBERER U754, Madrid, Spain</t>
  </si>
  <si>
    <t>Caballero, T (corresponding author), Hosp Univ La Paz, Allergy Dept, Madrid, Spain.; Caballero, T (corresponding author), Hosp La Paz Inst Hlth Res IdiPaz, Madrid, Spain.; Caballero, T (corresponding author), Ctr Biomed Res Network Rare Dis CIBERER U754, Madrid, Spain.</t>
  </si>
  <si>
    <t>Maurer, M; Caballero, T; Aberer, W; Zanichelli, A; Bouillet, L; Bygum, A; Grumach, AS; Botha, J; Andresen, I; Longhurst, HJ</t>
  </si>
  <si>
    <t>Variability of disease activity in patients with hereditary angioedema type 1/2: longitudinal data from the Icatibant Outcome Survey</t>
  </si>
  <si>
    <t>JOURNAL OF THE EUROPEAN ACADEMY OF DERMATOLOGY AND VENEREOLOGY</t>
  </si>
  <si>
    <t>[Maurer, M.] Charite Univ Med Berlin, Dept Dermatol &amp; Allergy, Allergie Ctr Charite, Dermatol Allergol, Berlin, Germany; [Maurer, M.] Fraunhofer Inst Translat Med &amp; Pharmacol ITMP, Allergol &amp; Immunol, Berlin, Germany; [Caballero, T.] Hosp Univ La Paz, Hosp La Paz Inst Hlth Res IdiPaz, Biomed Res Network Rare Dis CIBERER, U754,Dept Allergy, Madrid, Spain; [Aberer, W.] Med Univ Graz, Dept Dermatol &amp; Venereol, Graz, Austria; [Zanichelli, A.] Univ Milan, Osped Luigi Sacco, Dept Internal Med, ASST Fatebenefratelli Sacco, Milan, Italy; [Bouillet, L.] Grenoble Univ Hosp, Natl Reference Centre Angioedema, Internal Med Dept, Grenoble, France; [Bygum, A.] Odense Univ Hosp, Allergy Ctr, Dept Dermatol, Odense, Denmark; [Bygum, A.] Univ Southern Denmark, Dept Clin Res, Odense, Denmark; [Bygum, A.] Univ Southern Denmark, Clin Inst, Odense, Denmark; [Grumach, A. S.] Univ Ctr Hlth ABC, Med Sch, Clin Immunol, Santo Andre, Brazil; [Botha, J.; Andresen, I.] Takeda Pharmaceut Int AG, Zurich, Switzerland; [Longhurst, H. J.] Cambridge Univ Hosp NHS Fdn Trust, Addenbrookes Hosp, Cambridge, England; [Longhurst, H. J.] Univ Coll London Hosp, London, England; [Longhurst, H. J.] Auckland Dist Hlth Board, Auckland, New Zealand</t>
  </si>
  <si>
    <t>Maurer, M (corresponding author), Charite Univ Med Berlin, Dept Dermatol &amp; Allergy, Allergie Ctr Charite, Dermatol Allergol, Berlin, Germany.; Maurer, M (corresponding author), Fraunhofer Inst Translat Med &amp; Pharmacol ITMP, Allergol &amp; Immunol, Berlin, Germany.</t>
  </si>
  <si>
    <t>0926-9959</t>
  </si>
  <si>
    <t>Puente-Maestu, L; Molina-Paris, J; Trigueros, JA; Gomez-Saenz, JT; Cea-Calvo, L; Fernandez, S; Sanchez-Jareno, M; Dominguez-Ortega, J</t>
  </si>
  <si>
    <t>A Survey of Physicians' Perception of the Use and Effectiveness of Diagnostic and Therapeutic Procedures in Chronic Cough Patients</t>
  </si>
  <si>
    <t>LUNG</t>
  </si>
  <si>
    <t>[Puente-Maestu, Luis] Univ Hosp Gregorio Maranon, Pulmonol Dept, Madrid, Spain; [Molina-Paris, Jesus] Francia Healthcare Ctr, Madrid, Spain; [Trigueros, Juan A.] Menasalbas Healthcare Ctr, Toledo, Spain; [Gomez-Saenz, J. Tomas] Najera Healthcare Ctr, La Rioja, Spain; [Cea-Calvo, Luis; Fernandez, Sabela; Sanchez-Jareno, Marta] MSD, Med Affairs Dept, Madrid, Spain; [Dominguez-Ortega, Javier] CIBERES, Univ Hosp La Paz, Inst Hlth Res IdiPAZ, Madrid CIBER Resp Dis 2,Dept Allergy, Madrid, Spain; [Puente-Maestu, Luis] Hosp Univ Gregorio Maranon, Serv Neumol, C Dr Esquerdo 46, Madrid 28007, Spain</t>
  </si>
  <si>
    <t>Puente-Maestu, L (corresponding author), Univ Hosp Gregorio Maranon, Pulmonol Dept, Madrid, Spain.</t>
  </si>
  <si>
    <t>0341-2040</t>
  </si>
  <si>
    <t>Molina-Paris, J; Trigueros, JA; Gomez-Saenz, JT; Puente-Maestu, L; Julia, B; Dominguez-Ortega, J</t>
  </si>
  <si>
    <t>Perceptions of family doctors, pulmonologists and allergists on the approachto patients with chronic cough. Results of an anonymous survey</t>
  </si>
  <si>
    <t>MEDICINA DE FAMILIA-SEMERGEN</t>
  </si>
  <si>
    <t>[Molina-Paris, J.] Ctr Salud Francia, Madrid, Spain; [Trigueros, J. A.] Ctr Salud Menasalbas, Toledo, Spain; [Gomez-Saenz, J. T.] Ctr Salud Najera, Logrono, Spain; [Puente-Maestu, L.] Hosp Univ Gregorio Maranon, Serv Neumol, Madrid, Spain; [Julia, B.] Med Affairs, Madrid, Spain; [Dominguez-Ortega, J.] Hosp Univ La Paz, Serv Alergol, IdiPAZ, Madrid, Spain; [Dominguez-Ortega, J.] CIBERES, CIBER Resp Dis, Madrid, Spain</t>
  </si>
  <si>
    <t>Molina-Paris, J (corresponding author), Ctr Salud Francia, Madrid, Spain.</t>
  </si>
  <si>
    <t>1138-3593</t>
  </si>
  <si>
    <t>Lumry, WR; Zuraw, B; Cicardi, M; Craig, T; Anderson, J; Banerji, A; Bernstein, JA; Caballero, T; Farkas, H; Gower, RG; Keith, PK; Levy, DS; Li, HH; Magerl, M; Manning, M; Riedl, MA; Lawo, JP; Prusty, S; Machnig, T; Longhurst, H</t>
  </si>
  <si>
    <t>Long-term health-related quality of life in patients treated with subcutaneous C1-inhibitor replacement therapy for the prevention of hereditary angioedema attacks: findings from the COMPACT open-label extension study</t>
  </si>
  <si>
    <t>ORPHANET JOURNAL OF RARE DISEASES</t>
  </si>
  <si>
    <t>[Lumry, William R.] AARA Res Ctr, 10100 N Cent Expressway,Suite 100, Dallas, TX 75231 USA; [Zuraw, Bruce] Univ Calif San Diego, Dept Med, La Jolla, CA USA; [Cicardi, Marco] Univ Milan, Milan, Italy; [Craig, Timothy] Penn State Univ, Coll Med, Hershey, PA USA; [Anderson, John] Clin Res Ctr Alabama, Birmingham, AL USA; [Banerji, Aleena] Massachusetts Gen Hosp, Boston, MA 02114 USA; [Bernstein, Jonathan A.] Univ Cincinnati, Coll Med, Cincinnati, OH USA; [Bernstein, Jonathan A.] Bernstein Clin Res Ctr LLC, Cincinnati, OH USA; [Caballero, Teresa] Hosp La Paz, Inst Hlth Res IdiPaz, Biomed Res Network Rare Dis CIBERER U754, Allergy Dept, Madrid, Spain; [Farkas, Henriette] Semmelweis Univ, Hungarian Angioedema Reference Ctr, Dept Internal Med 3, Budapest, Hungary; [Gower, Richard G.] Marycliff Clin Res, Spokane, WA USA; [Keith, Paul K.] McMaster Univ, Hamilton, NY USA; [Levy, Donald S.] UC Irvine, Orange, CA USA; [Li, H. Henry] Inst Asthma &amp; Allergy, Chevy Chase, MD USA; [Magerl, Markus] Charite Univ Med Berlin, Dept Dermatol &amp; Allergy, Berlin, Germany; [Manning, Michael] Med Res Arizona, Scottsdale, AZ USA; [Riedl, Marc A.] Univ Calif San Diego, Div Rheumatol Allergy &amp; Immunol, La Jolla, CA 92093 USA; [Lawo, John-Philip; Prusty, Subhransu; Machnig, Thomas] CSL Behring GmbH, Emil Von Behring Str 76, Marburg, Germany; [Longhurst, Hilary] Univ Coll Hosp, London, England; [Longhurst, Hilary] Auckland Dist Hlth Board, Auckland, New Zealand</t>
  </si>
  <si>
    <t>Lumry, WR (corresponding author), AARA Res Ctr, 10100 N Cent Expressway,Suite 100, Dallas, TX 75231 USA.</t>
  </si>
  <si>
    <t>1750-1172</t>
  </si>
  <si>
    <t>FEB 15</t>
  </si>
  <si>
    <t>Long-term health-related quality of life in patients treated with subcutaneous C1-inhibitor replacement therapy for the prevention of hereditary angioedema attacks: findings from the COMPACT open-label extension study (vol 16, 86, 2021)</t>
  </si>
  <si>
    <t>Correction</t>
  </si>
  <si>
    <t>[Lumry, William R.] AARA Res Ctr, 10100 N Cent Expressway,Suite 100, Dallas, TX 75231 USA; [Zuraw, Bruce] Univ Calif San Diego, Dept Med, La Jolla, CA USA; [Cicardi, Marco] Univ Milan, Milan, Italy; [Craig, Timothy] Penn State Univ, Coll Med, Hershey, PA USA; [Anderson, John] Clin Res Ctr Alabama, Birmingham, AL USA; [Banerji, Aleena] Massachusetts Gen Hosp, Boston, MA 02114 USA; [Bernstein, Jonathan A.] Univ Cincinnati, Coll Med, Cincinnati, OH USA; [Bernstein, Jonathan A.] Bernstein Clin Res Ctr, LLC, Cincinnati, OH USA; [Caballero, Teresa] CIBERER U754, Biomed Res Network Rare Dis, Hosp Paz Inst Hlth Res IdiPaz, Dept Allergy, Madrid, Spain; [Farkas, Henriette] Semmelweis Univ, Hungarian Angioedema Reference Ctr, Dept Internal Med 3Rd, Budapest, Hungary; [Gower, Richard G.] Maryclif Clin Res, Spokane, WA USA; [Keith, Paul K.] McMaster Univ, Hamilton, MT USA; [Levy, Donald S.] UC Irvine, Orange, CA USA; [Li, H. Henry] Inst Asthma &amp; Allergy, Chevy Chase, MD USA; [Magerl, Markus] Charite Univ Med Berlin, Dept Dermatol &amp; Allergy, Berlin, Germany; [Manning, Michael] Med Res Arizona, Scottsdale, AZ USA; [Riedl, Marc A.] Univ Calif San Diego, Div Rheumatol Allergy &amp; Immunol, San Diego, CA 92103 USA; [Lawo, John-Philip; Prusty, Subhransu; Machnig, Thomas] CSL Behring GmbH, Emil von Behring Str 76, Marburg, Germany; [Longhurst, Hilary] Univ Coll Hosp, London, England; [Longhurst, Hilary] Auckland Dist Hlth Board, Auckland, New Zealand</t>
  </si>
  <si>
    <t>JUL 28</t>
  </si>
  <si>
    <t>Farkas, H; Reshef, A; Caballero, T; Lopez, MCO; Kessel, A; Vardi, M; Hao, JM; Aberer, W</t>
  </si>
  <si>
    <t>Continued icatibant use across recurrent attacks in adolescents with hereditary angioedema</t>
  </si>
  <si>
    <t>PEDIATRIC ALLERGY AND IMMUNOLOGY</t>
  </si>
  <si>
    <t>[Farkas, Henriette] Semmelweis Univ, Dept Internal Med &amp; Haematol, Hungarian Angioedema Ctr Reference Excellence, H-1088 Budapest, Hungary; [Reshef, Avner] Barzilai Univ, Med Ctr, Allergy Immunol &amp; Angioedema Ctr, Ashqelon, Israel; [Caballero, Teresa] Hosp La Paz Inst Hlth Res IdiPAZ, Biomed Res Network Rare Dis CIBERER U754, Allergy Dept, Madrid U754, Spain; [Ortega Lopez, Maria C.] Hosp Univ Infantil San Jose, Bogota, Colombia; [Ortega Lopez, Maria C.] Hosp Univ Fdn Santa Fe Bogota, Bogota, Colombia; [Kessel, Aharon] Technion Israel Inst Technol, Bnai Zion Med Ctr, Haifa, Israel; [Vardi, Moshe; Hao, James] Takeda Pharmaceut Co Ltd, Lexington, MA USA; [Aberer, Werner] Med Univ Graz, Dept Dermatol, Graz, Austria</t>
  </si>
  <si>
    <t>Farkas, H (corresponding author), Semmelweis Univ, Dept Internal Med &amp; Haematol, Hungarian Angioedema Ctr Reference Excellence, H-1088 Budapest, Hungary.</t>
  </si>
  <si>
    <t>0905-6157</t>
  </si>
  <si>
    <t>Loli-Ausejo, D; Pedrosa, M; Rodriguez-Perez, R; Hurtado, JL; Perez-Tavarez, R; Gasset, M</t>
  </si>
  <si>
    <t>Fish transformations and allergenicity</t>
  </si>
  <si>
    <t>REVISTA ESPANOLA DE NUTRICION HUMANA Y DIETETICA</t>
  </si>
  <si>
    <t>[Loli-Ausejo, David; Pedrosa, Maria] Hosp Univ La Paz, Serv Alergol, Madrid, Spain; [Pedrosa, Maria; Rodriguez-Perez, Rosa] Hosp La Paz IdiPAZ, Inst Invest Sanitarias, Madrid, Spain; [Luis Hurtado, Jose] Angulas Aguinaga, Ctr I D, Irura, Spain; [Perez-Tavarez, Raquel; Gasset, Maria] CSIC, Inst Quim Fis Rocasolano, Madrid, Spain</t>
  </si>
  <si>
    <t>Gasset, M (corresponding author), CSIC, Inst Quim Fis Rocasolano, Madrid, Spain.</t>
  </si>
  <si>
    <t>2173-1292</t>
  </si>
  <si>
    <t>Migueres, N; Vandenplas, O; Suojalehto, H; Walusiak-Skorupa, J; Munoz, X; Sastre, J; Merget, R; Moscato, G; Quirce, S; Meyer, N; Godet, J; de Blay, F</t>
  </si>
  <si>
    <t>REVUE FRANCAISE D ALLERGOLOGIE</t>
  </si>
  <si>
    <t>[Migueres, N.; de Blay, F.] Nouvel Hop Civil Strasbourg, Serv Asthme &amp; Allergol, Pole Pathol Thorac, Strasbourg, France; [Vandenplas, O.] Catholic Univ Louvain, CHU UCL Namur, Dept Chest Med, Yvoir, Belgium; [Suojalehto, H.] Finnish Inst Occupat Hlth, Occcupat Med, Helsinki, Finland; [Walusiak-Skorupa, J.] Nofer Inst Occupat Med, Dept Occupat Dis &amp; Environm Hlth, Lodz, Poland; [Munoz, X.] Univ Autonoma Barcelona, Hosp Vall dHebron, Serv Pneumol, Barcelona, Spain; [Munoz, X.] CIBER Enfermedades Resp CIBERES, Barcelona, Spain; [Sastre, J.] Fdn Jimenez Diaz, Dept Allergy, Madrid, Spain; [Sastre, J.; Quirce, S.] CIBER Enfermedades Resp CIBERES, Madrid, Spain; [Merget, R.] Ruhr Univ, German Social Accid Insurance IPA, Inst Prevent &amp; OccupationalMed, Bochum, Germany; [Moscato, G.] Univ Pavia, Dept Publ Hlth Expt &amp; Forens Med, Pavia, Italy; [Moscato, G.] IRCCS, Allergy &amp; Immunol Unit, Ist Clin Sci Maugeri, Pavia, Italy; [Quirce, S.] Hosp La Paz, Dept Allergy, Inst Hlth Res IdiPAZ, Madrid, Spain; [Meyer, N.] Strasbourg Univ, Grp Methode Rech Clin, Pole Sante Publ, Strasbourg, France; [Godet, J.] Nouvel Hop Civil, Serv Asthme &amp; Allergol, Federat Med Translat, Pole Pathol Thorac, Strasbourg, France</t>
  </si>
  <si>
    <t>Migueres, N (corresponding author), Nouvel Hop Civil Strasbourg, Serv Asthme &amp; Allergol, Pole Pathol Thorac, Strasbourg, France.</t>
  </si>
  <si>
    <t>1877-0320</t>
  </si>
  <si>
    <t>1º CUARTIL</t>
  </si>
  <si>
    <t>1º DECIL</t>
  </si>
  <si>
    <t>Q1</t>
  </si>
  <si>
    <t>SI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</si>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</sst>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334"/>
  <sheetViews>
    <sheetView tabSelected="1" zoomScalePageLayoutView="0" workbookViewId="0" topLeftCell="A1">
      <selection activeCell="A1" sqref="A1:IV16384"/>
    </sheetView>
  </sheetViews>
  <sheetFormatPr defaultColWidth="11.8515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9" customWidth="1"/>
    <col min="6" max="6" width="11.851562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1.8515625" style="9" customWidth="1"/>
    <col min="20" max="20" width="9.7109375" style="9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4" customFormat="1" ht="39.7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</row>
    <row r="5" spans="1:79" s="8" customFormat="1" ht="15">
      <c r="A5" s="1"/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4.437</v>
      </c>
      <c r="G5" s="7" t="str">
        <f>VLOOKUP(N5,'[1]Revistas'!$B$2:$H$62913,3,FALSE)</f>
        <v>Q1</v>
      </c>
      <c r="H5" s="7" t="str">
        <f>VLOOKUP(N5,'[1]Revistas'!$B$2:$H$62913,4,FALSE)</f>
        <v>DERMATOLOGY</v>
      </c>
      <c r="I5" s="7" t="str">
        <f>VLOOKUP(N5,'[1]Revistas'!$B$2:$H$62913,5,FALSE)</f>
        <v>15/68</v>
      </c>
      <c r="J5" s="7" t="str">
        <f>VLOOKUP(N5,'[1]Revistas'!$B$2:$H$62913,6,FALSE)</f>
        <v>NO</v>
      </c>
      <c r="K5" s="7" t="s">
        <v>24</v>
      </c>
      <c r="L5" s="7" t="s">
        <v>25</v>
      </c>
      <c r="M5" s="7">
        <v>1</v>
      </c>
      <c r="N5" s="7" t="s">
        <v>26</v>
      </c>
      <c r="O5" s="7" t="s">
        <v>27</v>
      </c>
      <c r="P5" s="7">
        <v>2021</v>
      </c>
      <c r="Q5" s="7">
        <v>101</v>
      </c>
      <c r="R5" s="7" t="s">
        <v>28</v>
      </c>
      <c r="S5" s="7" t="s">
        <v>28</v>
      </c>
      <c r="T5" s="7" t="s">
        <v>29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8" customFormat="1" ht="15">
      <c r="A6" s="1"/>
      <c r="B6" s="6" t="s">
        <v>30</v>
      </c>
      <c r="C6" s="6" t="s">
        <v>31</v>
      </c>
      <c r="D6" s="6" t="s">
        <v>32</v>
      </c>
      <c r="E6" s="7" t="s">
        <v>33</v>
      </c>
      <c r="F6" s="7">
        <f>VLOOKUP(N6,'[1]Revistas'!$B$2:$H$62913,2,FALSE)</f>
        <v>1.667</v>
      </c>
      <c r="G6" s="7" t="str">
        <f>VLOOKUP(N6,'[1]Revistas'!$B$2:$H$62913,3,FALSE)</f>
        <v>Q4</v>
      </c>
      <c r="H6" s="7" t="str">
        <f>VLOOKUP(N6,'[1]Revistas'!$B$2:$H$62913,4,FALSE)</f>
        <v>ALLERGY</v>
      </c>
      <c r="I6" s="7" t="str">
        <f>VLOOKUP(N6,'[1]Revistas'!$B$2:$H$62913,5,FALSE)</f>
        <v>24/28</v>
      </c>
      <c r="J6" s="7" t="str">
        <f>VLOOKUP(N6,'[1]Revistas'!$B$2:$H$62913,6,FALSE)</f>
        <v>NO</v>
      </c>
      <c r="K6" s="7" t="s">
        <v>34</v>
      </c>
      <c r="L6" s="7" t="s">
        <v>35</v>
      </c>
      <c r="M6" s="7">
        <v>1</v>
      </c>
      <c r="N6" s="7" t="s">
        <v>36</v>
      </c>
      <c r="O6" s="7" t="s">
        <v>37</v>
      </c>
      <c r="P6" s="7">
        <v>2021</v>
      </c>
      <c r="Q6" s="7">
        <v>49</v>
      </c>
      <c r="R6" s="7">
        <v>1</v>
      </c>
      <c r="S6" s="7">
        <v>68</v>
      </c>
      <c r="T6" s="7">
        <v>78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8" customFormat="1" ht="15">
      <c r="A7" s="1"/>
      <c r="B7" s="6" t="s">
        <v>38</v>
      </c>
      <c r="C7" s="6" t="s">
        <v>39</v>
      </c>
      <c r="D7" s="6" t="s">
        <v>40</v>
      </c>
      <c r="E7" s="7" t="s">
        <v>41</v>
      </c>
      <c r="F7" s="7">
        <f>VLOOKUP(N7,'[1]Revistas'!$B$2:$H$62913,2,FALSE)</f>
        <v>13.146</v>
      </c>
      <c r="G7" s="7" t="str">
        <f>VLOOKUP(N7,'[1]Revistas'!$B$2:$H$62913,3,FALSE)</f>
        <v>Q1</v>
      </c>
      <c r="H7" s="7" t="str">
        <f>VLOOKUP(N7,'[1]Revistas'!$B$2:$H$62913,4,FALSE)</f>
        <v>IMMUNOLOGY</v>
      </c>
      <c r="I7" s="7" t="str">
        <f>VLOOKUP(N7,'[1]Revistas'!$B$2:$H$62913,5,FALSE)</f>
        <v>9/162</v>
      </c>
      <c r="J7" s="7" t="str">
        <f>VLOOKUP(N7,'[1]Revistas'!$B$2:$H$62913,6,FALSE)</f>
        <v>SI</v>
      </c>
      <c r="K7" s="7" t="s">
        <v>42</v>
      </c>
      <c r="L7" s="7" t="s">
        <v>28</v>
      </c>
      <c r="M7" s="7">
        <v>0</v>
      </c>
      <c r="N7" s="7" t="s">
        <v>43</v>
      </c>
      <c r="O7" s="7" t="s">
        <v>44</v>
      </c>
      <c r="P7" s="7">
        <v>2021</v>
      </c>
      <c r="Q7" s="7">
        <v>76</v>
      </c>
      <c r="R7" s="7" t="s">
        <v>28</v>
      </c>
      <c r="S7" s="7">
        <v>85</v>
      </c>
      <c r="T7" s="7">
        <v>86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8" customFormat="1" ht="15">
      <c r="A8" s="1"/>
      <c r="B8" s="6" t="s">
        <v>45</v>
      </c>
      <c r="C8" s="6" t="s">
        <v>46</v>
      </c>
      <c r="D8" s="6" t="s">
        <v>40</v>
      </c>
      <c r="E8" s="7" t="s">
        <v>41</v>
      </c>
      <c r="F8" s="7">
        <f>VLOOKUP(N8,'[1]Revistas'!$B$2:$H$62913,2,FALSE)</f>
        <v>13.146</v>
      </c>
      <c r="G8" s="7" t="str">
        <f>VLOOKUP(N8,'[1]Revistas'!$B$2:$H$62913,3,FALSE)</f>
        <v>Q1</v>
      </c>
      <c r="H8" s="7" t="str">
        <f>VLOOKUP(N8,'[1]Revistas'!$B$2:$H$62913,4,FALSE)</f>
        <v>IMMUNOLOGY</v>
      </c>
      <c r="I8" s="7" t="str">
        <f>VLOOKUP(N8,'[1]Revistas'!$B$2:$H$62913,5,FALSE)</f>
        <v>9/162</v>
      </c>
      <c r="J8" s="7" t="str">
        <f>VLOOKUP(N8,'[1]Revistas'!$B$2:$H$62913,6,FALSE)</f>
        <v>SI</v>
      </c>
      <c r="K8" s="7" t="s">
        <v>47</v>
      </c>
      <c r="L8" s="7" t="s">
        <v>28</v>
      </c>
      <c r="M8" s="7">
        <v>0</v>
      </c>
      <c r="N8" s="7" t="s">
        <v>43</v>
      </c>
      <c r="O8" s="7" t="s">
        <v>44</v>
      </c>
      <c r="P8" s="7">
        <v>2021</v>
      </c>
      <c r="Q8" s="7">
        <v>76</v>
      </c>
      <c r="R8" s="7" t="s">
        <v>28</v>
      </c>
      <c r="S8" s="7">
        <v>81</v>
      </c>
      <c r="T8" s="7">
        <v>82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8" customFormat="1" ht="15">
      <c r="A9" s="1"/>
      <c r="B9" s="6" t="s">
        <v>48</v>
      </c>
      <c r="C9" s="6" t="s">
        <v>49</v>
      </c>
      <c r="D9" s="6" t="s">
        <v>40</v>
      </c>
      <c r="E9" s="7" t="s">
        <v>41</v>
      </c>
      <c r="F9" s="7">
        <f>VLOOKUP(N9,'[1]Revistas'!$B$2:$H$62913,2,FALSE)</f>
        <v>13.146</v>
      </c>
      <c r="G9" s="7" t="str">
        <f>VLOOKUP(N9,'[1]Revistas'!$B$2:$H$62913,3,FALSE)</f>
        <v>Q1</v>
      </c>
      <c r="H9" s="7" t="str">
        <f>VLOOKUP(N9,'[1]Revistas'!$B$2:$H$62913,4,FALSE)</f>
        <v>IMMUNOLOGY</v>
      </c>
      <c r="I9" s="7" t="str">
        <f>VLOOKUP(N9,'[1]Revistas'!$B$2:$H$62913,5,FALSE)</f>
        <v>9/162</v>
      </c>
      <c r="J9" s="7" t="str">
        <f>VLOOKUP(N9,'[1]Revistas'!$B$2:$H$62913,6,FALSE)</f>
        <v>SI</v>
      </c>
      <c r="K9" s="7" t="s">
        <v>50</v>
      </c>
      <c r="L9" s="7" t="s">
        <v>28</v>
      </c>
      <c r="M9" s="7">
        <v>0</v>
      </c>
      <c r="N9" s="7" t="s">
        <v>43</v>
      </c>
      <c r="O9" s="7" t="s">
        <v>44</v>
      </c>
      <c r="P9" s="7">
        <v>2021</v>
      </c>
      <c r="Q9" s="7">
        <v>76</v>
      </c>
      <c r="R9" s="7" t="s">
        <v>28</v>
      </c>
      <c r="S9" s="7">
        <v>446</v>
      </c>
      <c r="T9" s="7">
        <v>447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8" customFormat="1" ht="15">
      <c r="A10" s="1"/>
      <c r="B10" s="6" t="s">
        <v>51</v>
      </c>
      <c r="C10" s="6" t="s">
        <v>52</v>
      </c>
      <c r="D10" s="6" t="s">
        <v>40</v>
      </c>
      <c r="E10" s="7" t="s">
        <v>41</v>
      </c>
      <c r="F10" s="7">
        <f>VLOOKUP(N10,'[1]Revistas'!$B$2:$H$62913,2,FALSE)</f>
        <v>13.146</v>
      </c>
      <c r="G10" s="7" t="str">
        <f>VLOOKUP(N10,'[1]Revistas'!$B$2:$H$62913,3,FALSE)</f>
        <v>Q1</v>
      </c>
      <c r="H10" s="7" t="str">
        <f>VLOOKUP(N10,'[1]Revistas'!$B$2:$H$62913,4,FALSE)</f>
        <v>IMMUNOLOGY</v>
      </c>
      <c r="I10" s="7" t="str">
        <f>VLOOKUP(N10,'[1]Revistas'!$B$2:$H$62913,5,FALSE)</f>
        <v>9/162</v>
      </c>
      <c r="J10" s="7" t="str">
        <f>VLOOKUP(N10,'[1]Revistas'!$B$2:$H$62913,6,FALSE)</f>
        <v>SI</v>
      </c>
      <c r="K10" s="7" t="s">
        <v>53</v>
      </c>
      <c r="L10" s="7" t="s">
        <v>28</v>
      </c>
      <c r="M10" s="7">
        <v>0</v>
      </c>
      <c r="N10" s="7" t="s">
        <v>43</v>
      </c>
      <c r="O10" s="7" t="s">
        <v>44</v>
      </c>
      <c r="P10" s="7">
        <v>2021</v>
      </c>
      <c r="Q10" s="7">
        <v>76</v>
      </c>
      <c r="R10" s="7" t="s">
        <v>28</v>
      </c>
      <c r="S10" s="7">
        <v>10</v>
      </c>
      <c r="T10" s="7">
        <v>11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8" customFormat="1" ht="15">
      <c r="A11" s="1"/>
      <c r="B11" s="6" t="s">
        <v>54</v>
      </c>
      <c r="C11" s="6" t="s">
        <v>55</v>
      </c>
      <c r="D11" s="6" t="s">
        <v>40</v>
      </c>
      <c r="E11" s="7" t="s">
        <v>33</v>
      </c>
      <c r="F11" s="7">
        <f>VLOOKUP(N11,'[1]Revistas'!$B$2:$H$62913,2,FALSE)</f>
        <v>13.146</v>
      </c>
      <c r="G11" s="7" t="str">
        <f>VLOOKUP(N11,'[1]Revistas'!$B$2:$H$62913,3,FALSE)</f>
        <v>Q1</v>
      </c>
      <c r="H11" s="7" t="str">
        <f>VLOOKUP(N11,'[1]Revistas'!$B$2:$H$62913,4,FALSE)</f>
        <v>IMMUNOLOGY</v>
      </c>
      <c r="I11" s="7" t="str">
        <f>VLOOKUP(N11,'[1]Revistas'!$B$2:$H$62913,5,FALSE)</f>
        <v>9/162</v>
      </c>
      <c r="J11" s="7" t="str">
        <f>VLOOKUP(N11,'[1]Revistas'!$B$2:$H$62913,6,FALSE)</f>
        <v>SI</v>
      </c>
      <c r="K11" s="7" t="s">
        <v>56</v>
      </c>
      <c r="L11" s="7" t="s">
        <v>57</v>
      </c>
      <c r="M11" s="7">
        <v>1</v>
      </c>
      <c r="N11" s="7" t="s">
        <v>43</v>
      </c>
      <c r="O11" s="7" t="s">
        <v>44</v>
      </c>
      <c r="P11" s="7">
        <v>2021</v>
      </c>
      <c r="Q11" s="7">
        <v>76</v>
      </c>
      <c r="R11" s="7">
        <v>11</v>
      </c>
      <c r="S11" s="7">
        <v>3257</v>
      </c>
      <c r="T11" s="7">
        <v>3275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8" customFormat="1" ht="15">
      <c r="A12" s="1"/>
      <c r="B12" s="6" t="s">
        <v>58</v>
      </c>
      <c r="C12" s="6" t="s">
        <v>59</v>
      </c>
      <c r="D12" s="6" t="s">
        <v>40</v>
      </c>
      <c r="E12" s="7" t="s">
        <v>60</v>
      </c>
      <c r="F12" s="7">
        <f>VLOOKUP(N12,'[1]Revistas'!$B$2:$H$62913,2,FALSE)</f>
        <v>13.146</v>
      </c>
      <c r="G12" s="7" t="str">
        <f>VLOOKUP(N12,'[1]Revistas'!$B$2:$H$62913,3,FALSE)</f>
        <v>Q1</v>
      </c>
      <c r="H12" s="7" t="str">
        <f>VLOOKUP(N12,'[1]Revistas'!$B$2:$H$62913,4,FALSE)</f>
        <v>IMMUNOLOGY</v>
      </c>
      <c r="I12" s="7" t="str">
        <f>VLOOKUP(N12,'[1]Revistas'!$B$2:$H$62913,5,FALSE)</f>
        <v>9/162</v>
      </c>
      <c r="J12" s="7" t="str">
        <f>VLOOKUP(N12,'[1]Revistas'!$B$2:$H$62913,6,FALSE)</f>
        <v>SI</v>
      </c>
      <c r="K12" s="7" t="s">
        <v>61</v>
      </c>
      <c r="L12" s="7" t="s">
        <v>62</v>
      </c>
      <c r="M12" s="7">
        <v>1</v>
      </c>
      <c r="N12" s="7" t="s">
        <v>43</v>
      </c>
      <c r="O12" s="7" t="s">
        <v>63</v>
      </c>
      <c r="P12" s="7">
        <v>2021</v>
      </c>
      <c r="Q12" s="7">
        <v>76</v>
      </c>
      <c r="R12" s="7">
        <v>10</v>
      </c>
      <c r="S12" s="7">
        <v>3202</v>
      </c>
      <c r="T12" s="7">
        <v>3206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8" customFormat="1" ht="15">
      <c r="A13" s="1"/>
      <c r="B13" s="6" t="s">
        <v>64</v>
      </c>
      <c r="C13" s="6" t="s">
        <v>65</v>
      </c>
      <c r="D13" s="6" t="s">
        <v>40</v>
      </c>
      <c r="E13" s="7" t="s">
        <v>41</v>
      </c>
      <c r="F13" s="7">
        <f>VLOOKUP(N13,'[1]Revistas'!$B$2:$H$62913,2,FALSE)</f>
        <v>13.146</v>
      </c>
      <c r="G13" s="7" t="str">
        <f>VLOOKUP(N13,'[1]Revistas'!$B$2:$H$62913,3,FALSE)</f>
        <v>Q1</v>
      </c>
      <c r="H13" s="7" t="str">
        <f>VLOOKUP(N13,'[1]Revistas'!$B$2:$H$62913,4,FALSE)</f>
        <v>IMMUNOLOGY</v>
      </c>
      <c r="I13" s="7" t="str">
        <f>VLOOKUP(N13,'[1]Revistas'!$B$2:$H$62913,5,FALSE)</f>
        <v>9/162</v>
      </c>
      <c r="J13" s="7" t="str">
        <f>VLOOKUP(N13,'[1]Revistas'!$B$2:$H$62913,6,FALSE)</f>
        <v>SI</v>
      </c>
      <c r="K13" s="7" t="s">
        <v>66</v>
      </c>
      <c r="L13" s="7" t="s">
        <v>28</v>
      </c>
      <c r="M13" s="7">
        <v>0</v>
      </c>
      <c r="N13" s="7" t="s">
        <v>43</v>
      </c>
      <c r="O13" s="7" t="s">
        <v>44</v>
      </c>
      <c r="P13" s="7">
        <v>2021</v>
      </c>
      <c r="Q13" s="7">
        <v>76</v>
      </c>
      <c r="R13" s="7" t="s">
        <v>28</v>
      </c>
      <c r="S13" s="7">
        <v>246</v>
      </c>
      <c r="T13" s="7">
        <v>247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8" customFormat="1" ht="15">
      <c r="A14" s="1"/>
      <c r="B14" s="6" t="s">
        <v>67</v>
      </c>
      <c r="C14" s="6" t="s">
        <v>68</v>
      </c>
      <c r="D14" s="6" t="s">
        <v>40</v>
      </c>
      <c r="E14" s="7" t="s">
        <v>33</v>
      </c>
      <c r="F14" s="7">
        <f>VLOOKUP(N14,'[1]Revistas'!$B$2:$H$62913,2,FALSE)</f>
        <v>13.146</v>
      </c>
      <c r="G14" s="7" t="str">
        <f>VLOOKUP(N14,'[1]Revistas'!$B$2:$H$62913,3,FALSE)</f>
        <v>Q1</v>
      </c>
      <c r="H14" s="7" t="str">
        <f>VLOOKUP(N14,'[1]Revistas'!$B$2:$H$62913,4,FALSE)</f>
        <v>IMMUNOLOGY</v>
      </c>
      <c r="I14" s="7" t="str">
        <f>VLOOKUP(N14,'[1]Revistas'!$B$2:$H$62913,5,FALSE)</f>
        <v>9/162</v>
      </c>
      <c r="J14" s="7" t="str">
        <f>VLOOKUP(N14,'[1]Revistas'!$B$2:$H$62913,6,FALSE)</f>
        <v>SI</v>
      </c>
      <c r="K14" s="7" t="s">
        <v>69</v>
      </c>
      <c r="L14" s="7" t="s">
        <v>70</v>
      </c>
      <c r="M14" s="7">
        <v>2</v>
      </c>
      <c r="N14" s="7" t="s">
        <v>43</v>
      </c>
      <c r="O14" s="7" t="s">
        <v>71</v>
      </c>
      <c r="P14" s="7">
        <v>2021</v>
      </c>
      <c r="Q14" s="7">
        <v>76</v>
      </c>
      <c r="R14" s="7">
        <v>9</v>
      </c>
      <c r="S14" s="7">
        <v>2855</v>
      </c>
      <c r="T14" s="7">
        <v>2865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8" customFormat="1" ht="15">
      <c r="A15" s="1"/>
      <c r="B15" s="6" t="s">
        <v>72</v>
      </c>
      <c r="C15" s="6" t="s">
        <v>73</v>
      </c>
      <c r="D15" s="6" t="s">
        <v>40</v>
      </c>
      <c r="E15" s="7" t="s">
        <v>41</v>
      </c>
      <c r="F15" s="7">
        <f>VLOOKUP(N15,'[1]Revistas'!$B$2:$H$62913,2,FALSE)</f>
        <v>13.146</v>
      </c>
      <c r="G15" s="7" t="str">
        <f>VLOOKUP(N15,'[1]Revistas'!$B$2:$H$62913,3,FALSE)</f>
        <v>Q1</v>
      </c>
      <c r="H15" s="7" t="str">
        <f>VLOOKUP(N15,'[1]Revistas'!$B$2:$H$62913,4,FALSE)</f>
        <v>IMMUNOLOGY</v>
      </c>
      <c r="I15" s="7" t="str">
        <f>VLOOKUP(N15,'[1]Revistas'!$B$2:$H$62913,5,FALSE)</f>
        <v>9/162</v>
      </c>
      <c r="J15" s="7" t="str">
        <f>VLOOKUP(N15,'[1]Revistas'!$B$2:$H$62913,6,FALSE)</f>
        <v>SI</v>
      </c>
      <c r="K15" s="7" t="s">
        <v>74</v>
      </c>
      <c r="L15" s="7" t="s">
        <v>28</v>
      </c>
      <c r="M15" s="7">
        <v>0</v>
      </c>
      <c r="N15" s="7" t="s">
        <v>43</v>
      </c>
      <c r="O15" s="7" t="s">
        <v>44</v>
      </c>
      <c r="P15" s="7">
        <v>2021</v>
      </c>
      <c r="Q15" s="7">
        <v>76</v>
      </c>
      <c r="R15" s="7" t="s">
        <v>28</v>
      </c>
      <c r="S15" s="7">
        <v>141</v>
      </c>
      <c r="T15" s="7">
        <v>141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8" customFormat="1" ht="15">
      <c r="A16" s="1"/>
      <c r="B16" s="6" t="s">
        <v>75</v>
      </c>
      <c r="C16" s="6" t="s">
        <v>76</v>
      </c>
      <c r="D16" s="6" t="s">
        <v>40</v>
      </c>
      <c r="E16" s="7" t="s">
        <v>41</v>
      </c>
      <c r="F16" s="7">
        <f>VLOOKUP(N16,'[1]Revistas'!$B$2:$H$62913,2,FALSE)</f>
        <v>13.146</v>
      </c>
      <c r="G16" s="7" t="str">
        <f>VLOOKUP(N16,'[1]Revistas'!$B$2:$H$62913,3,FALSE)</f>
        <v>Q1</v>
      </c>
      <c r="H16" s="7" t="str">
        <f>VLOOKUP(N16,'[1]Revistas'!$B$2:$H$62913,4,FALSE)</f>
        <v>IMMUNOLOGY</v>
      </c>
      <c r="I16" s="7" t="str">
        <f>VLOOKUP(N16,'[1]Revistas'!$B$2:$H$62913,5,FALSE)</f>
        <v>9/162</v>
      </c>
      <c r="J16" s="7" t="str">
        <f>VLOOKUP(N16,'[1]Revistas'!$B$2:$H$62913,6,FALSE)</f>
        <v>SI</v>
      </c>
      <c r="K16" s="7" t="s">
        <v>77</v>
      </c>
      <c r="L16" s="7" t="s">
        <v>28</v>
      </c>
      <c r="M16" s="7">
        <v>0</v>
      </c>
      <c r="N16" s="7" t="s">
        <v>43</v>
      </c>
      <c r="O16" s="7" t="s">
        <v>44</v>
      </c>
      <c r="P16" s="7">
        <v>2021</v>
      </c>
      <c r="Q16" s="7">
        <v>76</v>
      </c>
      <c r="R16" s="7" t="s">
        <v>28</v>
      </c>
      <c r="S16" s="7">
        <v>234</v>
      </c>
      <c r="T16" s="7">
        <v>234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8" customFormat="1" ht="15">
      <c r="A17" s="1"/>
      <c r="B17" s="6" t="s">
        <v>78</v>
      </c>
      <c r="C17" s="6" t="s">
        <v>79</v>
      </c>
      <c r="D17" s="6" t="s">
        <v>40</v>
      </c>
      <c r="E17" s="7" t="s">
        <v>41</v>
      </c>
      <c r="F17" s="7">
        <f>VLOOKUP(N17,'[1]Revistas'!$B$2:$H$62913,2,FALSE)</f>
        <v>13.146</v>
      </c>
      <c r="G17" s="7" t="str">
        <f>VLOOKUP(N17,'[1]Revistas'!$B$2:$H$62913,3,FALSE)</f>
        <v>Q1</v>
      </c>
      <c r="H17" s="7" t="str">
        <f>VLOOKUP(N17,'[1]Revistas'!$B$2:$H$62913,4,FALSE)</f>
        <v>IMMUNOLOGY</v>
      </c>
      <c r="I17" s="7" t="str">
        <f>VLOOKUP(N17,'[1]Revistas'!$B$2:$H$62913,5,FALSE)</f>
        <v>9/162</v>
      </c>
      <c r="J17" s="7" t="str">
        <f>VLOOKUP(N17,'[1]Revistas'!$B$2:$H$62913,6,FALSE)</f>
        <v>SI</v>
      </c>
      <c r="K17" s="7" t="s">
        <v>80</v>
      </c>
      <c r="L17" s="7" t="s">
        <v>28</v>
      </c>
      <c r="M17" s="7">
        <v>0</v>
      </c>
      <c r="N17" s="7" t="s">
        <v>43</v>
      </c>
      <c r="O17" s="7" t="s">
        <v>44</v>
      </c>
      <c r="P17" s="7">
        <v>2021</v>
      </c>
      <c r="Q17" s="7">
        <v>76</v>
      </c>
      <c r="R17" s="7" t="s">
        <v>28</v>
      </c>
      <c r="S17" s="7">
        <v>179</v>
      </c>
      <c r="T17" s="7">
        <v>179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1:79" s="8" customFormat="1" ht="15">
      <c r="A18" s="1"/>
      <c r="B18" s="6" t="s">
        <v>81</v>
      </c>
      <c r="C18" s="6" t="s">
        <v>82</v>
      </c>
      <c r="D18" s="6" t="s">
        <v>83</v>
      </c>
      <c r="E18" s="7" t="s">
        <v>23</v>
      </c>
      <c r="F18" s="7">
        <f>VLOOKUP(N18,'[1]Revistas'!$B$2:$H$62913,2,FALSE)</f>
        <v>3.406</v>
      </c>
      <c r="G18" s="7" t="str">
        <f>VLOOKUP(N18,'[1]Revistas'!$B$2:$H$62913,3,FALSE)</f>
        <v>Q3</v>
      </c>
      <c r="H18" s="7" t="str">
        <f>VLOOKUP(N18,'[1]Revistas'!$B$2:$H$62913,4,FALSE)</f>
        <v>ALLERGY</v>
      </c>
      <c r="I18" s="7" t="str">
        <f>VLOOKUP(N18,'[1]Revistas'!$B$2:$H$62913,5,FALSE)</f>
        <v>17/28</v>
      </c>
      <c r="J18" s="7" t="str">
        <f>VLOOKUP(N18,'[1]Revistas'!$B$2:$H$62913,6,FALSE)</f>
        <v>NO</v>
      </c>
      <c r="K18" s="7" t="s">
        <v>84</v>
      </c>
      <c r="L18" s="7" t="s">
        <v>85</v>
      </c>
      <c r="M18" s="7">
        <v>4</v>
      </c>
      <c r="N18" s="7" t="s">
        <v>86</v>
      </c>
      <c r="O18" s="7" t="s">
        <v>87</v>
      </c>
      <c r="P18" s="7">
        <v>2021</v>
      </c>
      <c r="Q18" s="7">
        <v>17</v>
      </c>
      <c r="R18" s="7">
        <v>1</v>
      </c>
      <c r="S18" s="7" t="s">
        <v>28</v>
      </c>
      <c r="T18" s="7">
        <v>40</v>
      </c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</row>
    <row r="19" spans="1:79" s="8" customFormat="1" ht="15">
      <c r="A19" s="1"/>
      <c r="B19" s="6" t="s">
        <v>88</v>
      </c>
      <c r="C19" s="6" t="s">
        <v>89</v>
      </c>
      <c r="D19" s="6" t="s">
        <v>83</v>
      </c>
      <c r="E19" s="7" t="s">
        <v>33</v>
      </c>
      <c r="F19" s="7">
        <f>VLOOKUP(N19,'[1]Revistas'!$B$2:$H$62913,2,FALSE)</f>
        <v>3.406</v>
      </c>
      <c r="G19" s="7" t="str">
        <f>VLOOKUP(N19,'[1]Revistas'!$B$2:$H$62913,3,FALSE)</f>
        <v>Q3</v>
      </c>
      <c r="H19" s="7" t="str">
        <f>VLOOKUP(N19,'[1]Revistas'!$B$2:$H$62913,4,FALSE)</f>
        <v>ALLERGY</v>
      </c>
      <c r="I19" s="7" t="str">
        <f>VLOOKUP(N19,'[1]Revistas'!$B$2:$H$62913,5,FALSE)</f>
        <v>17/28</v>
      </c>
      <c r="J19" s="7" t="str">
        <f>VLOOKUP(N19,'[1]Revistas'!$B$2:$H$62913,6,FALSE)</f>
        <v>NO</v>
      </c>
      <c r="K19" s="7" t="s">
        <v>90</v>
      </c>
      <c r="L19" s="7" t="s">
        <v>91</v>
      </c>
      <c r="M19" s="7">
        <v>0</v>
      </c>
      <c r="N19" s="7" t="s">
        <v>86</v>
      </c>
      <c r="O19" s="7" t="s">
        <v>92</v>
      </c>
      <c r="P19" s="7">
        <v>2021</v>
      </c>
      <c r="Q19" s="7">
        <v>17</v>
      </c>
      <c r="R19" s="7">
        <v>1</v>
      </c>
      <c r="S19" s="7" t="s">
        <v>28</v>
      </c>
      <c r="T19" s="7">
        <v>137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</row>
    <row r="20" spans="1:79" s="8" customFormat="1" ht="15">
      <c r="A20" s="1"/>
      <c r="B20" s="6" t="s">
        <v>93</v>
      </c>
      <c r="C20" s="6" t="s">
        <v>94</v>
      </c>
      <c r="D20" s="6" t="s">
        <v>95</v>
      </c>
      <c r="E20" s="7" t="s">
        <v>33</v>
      </c>
      <c r="F20" s="7">
        <f>VLOOKUP(N20,'[1]Revistas'!$B$2:$H$62913,2,FALSE)</f>
        <v>6.347</v>
      </c>
      <c r="G20" s="7" t="str">
        <f>VLOOKUP(N20,'[1]Revistas'!$B$2:$H$62913,3,FALSE)</f>
        <v>Q1</v>
      </c>
      <c r="H20" s="7" t="str">
        <f>VLOOKUP(N20,'[1]Revistas'!$B$2:$H$62913,4,FALSE)</f>
        <v>IMMUNOLOGY</v>
      </c>
      <c r="I20" s="7" t="str">
        <f>VLOOKUP(N20,'[1]Revistas'!$B$2:$H$62913,5,FALSE)</f>
        <v>39/162</v>
      </c>
      <c r="J20" s="7" t="str">
        <f>VLOOKUP(N20,'[1]Revistas'!$B$2:$H$62913,6,FALSE)</f>
        <v>NO</v>
      </c>
      <c r="K20" s="7" t="s">
        <v>96</v>
      </c>
      <c r="L20" s="7" t="s">
        <v>97</v>
      </c>
      <c r="M20" s="7">
        <v>2</v>
      </c>
      <c r="N20" s="7" t="s">
        <v>98</v>
      </c>
      <c r="O20" s="7" t="s">
        <v>99</v>
      </c>
      <c r="P20" s="7">
        <v>2021</v>
      </c>
      <c r="Q20" s="7">
        <v>126</v>
      </c>
      <c r="R20" s="7">
        <v>4</v>
      </c>
      <c r="S20" s="7">
        <v>394</v>
      </c>
      <c r="T20" s="7" t="s">
        <v>100</v>
      </c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</row>
    <row r="21" spans="1:79" s="8" customFormat="1" ht="15">
      <c r="A21" s="1"/>
      <c r="B21" s="6" t="s">
        <v>101</v>
      </c>
      <c r="C21" s="6" t="s">
        <v>102</v>
      </c>
      <c r="D21" s="6" t="s">
        <v>103</v>
      </c>
      <c r="E21" s="7" t="s">
        <v>104</v>
      </c>
      <c r="F21" s="7">
        <f>VLOOKUP(N21,'[1]Revistas'!$B$2:$H$62913,2,FALSE)</f>
        <v>4.872</v>
      </c>
      <c r="G21" s="7" t="str">
        <f>VLOOKUP(N21,'[1]Revistas'!$B$2:$H$62913,3,FALSE)</f>
        <v>Q2</v>
      </c>
      <c r="H21" s="7" t="str">
        <f>VLOOKUP(N21,'[1]Revistas'!$B$2:$H$62913,4,FALSE)</f>
        <v>RESPIRATORY SYSTEM</v>
      </c>
      <c r="I21" s="7" t="str">
        <f>VLOOKUP(N21,'[1]Revistas'!$B$2:$H$62913,5,FALSE)</f>
        <v>18/64</v>
      </c>
      <c r="J21" s="7" t="str">
        <f>VLOOKUP(N21,'[1]Revistas'!$B$2:$H$62913,6,FALSE)</f>
        <v>NO</v>
      </c>
      <c r="K21" s="7" t="s">
        <v>105</v>
      </c>
      <c r="L21" s="7" t="s">
        <v>106</v>
      </c>
      <c r="M21" s="7">
        <v>1</v>
      </c>
      <c r="N21" s="7" t="s">
        <v>107</v>
      </c>
      <c r="O21" s="7" t="s">
        <v>108</v>
      </c>
      <c r="P21" s="7">
        <v>2021</v>
      </c>
      <c r="Q21" s="7">
        <v>57</v>
      </c>
      <c r="R21" s="7" t="s">
        <v>28</v>
      </c>
      <c r="S21" s="7">
        <v>13</v>
      </c>
      <c r="T21" s="7">
        <v>14</v>
      </c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</row>
    <row r="22" spans="1:79" s="8" customFormat="1" ht="15">
      <c r="A22" s="1"/>
      <c r="B22" s="6" t="s">
        <v>109</v>
      </c>
      <c r="C22" s="6" t="s">
        <v>110</v>
      </c>
      <c r="D22" s="6" t="s">
        <v>103</v>
      </c>
      <c r="E22" s="7" t="s">
        <v>104</v>
      </c>
      <c r="F22" s="7">
        <f>VLOOKUP(N22,'[1]Revistas'!$B$2:$H$62913,2,FALSE)</f>
        <v>4.872</v>
      </c>
      <c r="G22" s="7" t="str">
        <f>VLOOKUP(N22,'[1]Revistas'!$B$2:$H$62913,3,FALSE)</f>
        <v>Q2</v>
      </c>
      <c r="H22" s="7" t="str">
        <f>VLOOKUP(N22,'[1]Revistas'!$B$2:$H$62913,4,FALSE)</f>
        <v>RESPIRATORY SYSTEM</v>
      </c>
      <c r="I22" s="7" t="str">
        <f>VLOOKUP(N22,'[1]Revistas'!$B$2:$H$62913,5,FALSE)</f>
        <v>18/64</v>
      </c>
      <c r="J22" s="7" t="str">
        <f>VLOOKUP(N22,'[1]Revistas'!$B$2:$H$62913,6,FALSE)</f>
        <v>NO</v>
      </c>
      <c r="K22" s="7" t="s">
        <v>111</v>
      </c>
      <c r="L22" s="7" t="s">
        <v>112</v>
      </c>
      <c r="M22" s="7">
        <v>0</v>
      </c>
      <c r="N22" s="7" t="s">
        <v>107</v>
      </c>
      <c r="O22" s="7" t="s">
        <v>99</v>
      </c>
      <c r="P22" s="7">
        <v>2021</v>
      </c>
      <c r="Q22" s="7">
        <v>57</v>
      </c>
      <c r="R22" s="7">
        <v>4</v>
      </c>
      <c r="S22" s="7">
        <v>243</v>
      </c>
      <c r="T22" s="7">
        <v>245</v>
      </c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</row>
    <row r="23" spans="1:79" s="8" customFormat="1" ht="15">
      <c r="A23" s="1"/>
      <c r="B23" s="6" t="s">
        <v>113</v>
      </c>
      <c r="C23" s="6" t="s">
        <v>114</v>
      </c>
      <c r="D23" s="6" t="s">
        <v>115</v>
      </c>
      <c r="E23" s="7" t="s">
        <v>33</v>
      </c>
      <c r="F23" s="7" t="str">
        <f>VLOOKUP(N23,'[1]Revistas'!$B$2:$H$62913,2,FALSE)</f>
        <v>not indexed</v>
      </c>
      <c r="G23" s="7" t="str">
        <f>VLOOKUP(N23,'[1]Revistas'!$B$2:$H$62913,3,FALSE)</f>
        <v>not indexed</v>
      </c>
      <c r="H23" s="7" t="str">
        <f>VLOOKUP(N23,'[1]Revistas'!$B$2:$H$62913,4,FALSE)</f>
        <v>not indexed</v>
      </c>
      <c r="I23" s="7" t="str">
        <f>VLOOKUP(N23,'[1]Revistas'!$B$2:$H$62913,5,FALSE)</f>
        <v>not indexed</v>
      </c>
      <c r="J23" s="7" t="str">
        <f>VLOOKUP(N23,'[1]Revistas'!$B$2:$H$62913,6,FALSE)</f>
        <v>NO</v>
      </c>
      <c r="K23" s="7" t="s">
        <v>116</v>
      </c>
      <c r="L23" s="7" t="s">
        <v>117</v>
      </c>
      <c r="M23" s="7">
        <v>0</v>
      </c>
      <c r="N23" s="7" t="s">
        <v>118</v>
      </c>
      <c r="O23" s="7" t="s">
        <v>119</v>
      </c>
      <c r="P23" s="7">
        <v>2021</v>
      </c>
      <c r="Q23" s="7">
        <v>9</v>
      </c>
      <c r="R23" s="7">
        <v>1</v>
      </c>
      <c r="S23" s="7" t="s">
        <v>28</v>
      </c>
      <c r="T23" s="7">
        <v>3</v>
      </c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</row>
    <row r="24" spans="1:79" s="8" customFormat="1" ht="15">
      <c r="A24" s="1"/>
      <c r="B24" s="6" t="s">
        <v>120</v>
      </c>
      <c r="C24" s="6" t="s">
        <v>121</v>
      </c>
      <c r="D24" s="6" t="s">
        <v>122</v>
      </c>
      <c r="E24" s="7" t="s">
        <v>60</v>
      </c>
      <c r="F24" s="7">
        <f>VLOOKUP(N24,'[1]Revistas'!$B$2:$H$62913,2,FALSE)</f>
        <v>5.018</v>
      </c>
      <c r="G24" s="7" t="str">
        <f>VLOOKUP(N24,'[1]Revistas'!$B$2:$H$62913,3,FALSE)</f>
        <v>Q2</v>
      </c>
      <c r="H24" s="7" t="str">
        <f>VLOOKUP(N24,'[1]Revistas'!$B$2:$H$62913,4,FALSE)</f>
        <v>IMMUNOLOGY</v>
      </c>
      <c r="I24" s="7" t="str">
        <f>VLOOKUP(N24,'[1]Revistas'!$B$2:$H$62913,5,FALSE)</f>
        <v>58/162</v>
      </c>
      <c r="J24" s="7" t="str">
        <f>VLOOKUP(N24,'[1]Revistas'!$B$2:$H$62913,6,FALSE)</f>
        <v>NO</v>
      </c>
      <c r="K24" s="7" t="s">
        <v>123</v>
      </c>
      <c r="L24" s="7" t="s">
        <v>124</v>
      </c>
      <c r="M24" s="7">
        <v>1</v>
      </c>
      <c r="N24" s="7" t="s">
        <v>125</v>
      </c>
      <c r="O24" s="7" t="s">
        <v>126</v>
      </c>
      <c r="P24" s="7">
        <v>2021</v>
      </c>
      <c r="Q24" s="7">
        <v>51</v>
      </c>
      <c r="R24" s="7">
        <v>3</v>
      </c>
      <c r="S24" s="7">
        <v>503</v>
      </c>
      <c r="T24" s="7">
        <v>507</v>
      </c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</row>
    <row r="25" spans="1:79" s="8" customFormat="1" ht="15">
      <c r="A25" s="1"/>
      <c r="B25" s="6" t="s">
        <v>127</v>
      </c>
      <c r="C25" s="6" t="s">
        <v>128</v>
      </c>
      <c r="D25" s="6" t="s">
        <v>129</v>
      </c>
      <c r="E25" s="7" t="s">
        <v>33</v>
      </c>
      <c r="F25" s="7">
        <f>VLOOKUP(N25,'[1]Revistas'!$B$2:$H$62913,2,FALSE)</f>
        <v>5.871</v>
      </c>
      <c r="G25" s="7" t="str">
        <f>VLOOKUP(N25,'[1]Revistas'!$B$2:$H$62913,3,FALSE)</f>
        <v>Q2</v>
      </c>
      <c r="H25" s="7" t="str">
        <f>VLOOKUP(N25,'[1]Revistas'!$B$2:$H$62913,4,FALSE)</f>
        <v>ALLERGY</v>
      </c>
      <c r="I25" s="7" t="str">
        <f>VLOOKUP(N25,'[1]Revistas'!$B$2:$H$62913,5,FALSE)</f>
        <v>08 DE 28</v>
      </c>
      <c r="J25" s="7" t="str">
        <f>VLOOKUP(N25,'[1]Revistas'!$B$2:$H$62913,6,FALSE)</f>
        <v>NO</v>
      </c>
      <c r="K25" s="7" t="s">
        <v>130</v>
      </c>
      <c r="L25" s="7" t="s">
        <v>131</v>
      </c>
      <c r="M25" s="7">
        <v>0</v>
      </c>
      <c r="N25" s="7" t="s">
        <v>132</v>
      </c>
      <c r="O25" s="7" t="s">
        <v>126</v>
      </c>
      <c r="P25" s="7">
        <v>2021</v>
      </c>
      <c r="Q25" s="7">
        <v>11</v>
      </c>
      <c r="R25" s="7">
        <v>1</v>
      </c>
      <c r="S25" s="7" t="s">
        <v>28</v>
      </c>
      <c r="T25" s="7" t="s">
        <v>133</v>
      </c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</row>
    <row r="26" spans="1:79" s="8" customFormat="1" ht="15">
      <c r="A26" s="1"/>
      <c r="B26" s="6" t="s">
        <v>134</v>
      </c>
      <c r="C26" s="6" t="s">
        <v>135</v>
      </c>
      <c r="D26" s="6" t="s">
        <v>136</v>
      </c>
      <c r="E26" s="7" t="s">
        <v>33</v>
      </c>
      <c r="F26" s="7">
        <f>VLOOKUP(N26,'[1]Revistas'!$B$2:$H$62913,2,FALSE)</f>
        <v>8.667</v>
      </c>
      <c r="G26" s="7" t="str">
        <f>VLOOKUP(N26,'[1]Revistas'!$B$2:$H$62913,3,FALSE)</f>
        <v>Q1</v>
      </c>
      <c r="H26" s="7" t="str">
        <f>VLOOKUP(N26,'[1]Revistas'!$B$2:$H$62913,4,FALSE)</f>
        <v>IMMUNOLOGY</v>
      </c>
      <c r="I26" s="7" t="str">
        <f>VLOOKUP(N26,'[1]Revistas'!$B$2:$H$62913,5,FALSE)</f>
        <v>20/162</v>
      </c>
      <c r="J26" s="7" t="str">
        <f>VLOOKUP(N26,'[1]Revistas'!$B$2:$H$62913,6,FALSE)</f>
        <v>NO</v>
      </c>
      <c r="K26" s="7" t="s">
        <v>137</v>
      </c>
      <c r="L26" s="7" t="s">
        <v>138</v>
      </c>
      <c r="M26" s="7">
        <v>0</v>
      </c>
      <c r="N26" s="7" t="s">
        <v>139</v>
      </c>
      <c r="O26" s="7" t="s">
        <v>140</v>
      </c>
      <c r="P26" s="7">
        <v>2021</v>
      </c>
      <c r="Q26" s="7">
        <v>61</v>
      </c>
      <c r="R26" s="7">
        <v>1</v>
      </c>
      <c r="S26" s="7">
        <v>1</v>
      </c>
      <c r="T26" s="7">
        <v>14</v>
      </c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</row>
    <row r="27" spans="1:79" s="8" customFormat="1" ht="15">
      <c r="A27" s="1"/>
      <c r="B27" s="6" t="s">
        <v>141</v>
      </c>
      <c r="C27" s="6" t="s">
        <v>142</v>
      </c>
      <c r="D27" s="6" t="s">
        <v>136</v>
      </c>
      <c r="E27" s="7" t="s">
        <v>33</v>
      </c>
      <c r="F27" s="7">
        <f>VLOOKUP(N27,'[1]Revistas'!$B$2:$H$62913,2,FALSE)</f>
        <v>8.667</v>
      </c>
      <c r="G27" s="7" t="str">
        <f>VLOOKUP(N27,'[1]Revistas'!$B$2:$H$62913,3,FALSE)</f>
        <v>Q1</v>
      </c>
      <c r="H27" s="7" t="str">
        <f>VLOOKUP(N27,'[1]Revistas'!$B$2:$H$62913,4,FALSE)</f>
        <v>IMMUNOLOGY</v>
      </c>
      <c r="I27" s="7" t="str">
        <f>VLOOKUP(N27,'[1]Revistas'!$B$2:$H$62913,5,FALSE)</f>
        <v>20/162</v>
      </c>
      <c r="J27" s="7" t="str">
        <f>VLOOKUP(N27,'[1]Revistas'!$B$2:$H$62913,6,FALSE)</f>
        <v>NO</v>
      </c>
      <c r="K27" s="7" t="s">
        <v>143</v>
      </c>
      <c r="L27" s="7" t="s">
        <v>144</v>
      </c>
      <c r="M27" s="7">
        <v>0</v>
      </c>
      <c r="N27" s="7" t="s">
        <v>139</v>
      </c>
      <c r="O27" s="7" t="s">
        <v>27</v>
      </c>
      <c r="P27" s="7">
        <v>2021</v>
      </c>
      <c r="Q27" s="7">
        <v>60</v>
      </c>
      <c r="R27" s="7">
        <v>3</v>
      </c>
      <c r="S27" s="7">
        <v>357</v>
      </c>
      <c r="T27" s="7">
        <v>368</v>
      </c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</row>
    <row r="28" spans="1:79" s="8" customFormat="1" ht="15">
      <c r="A28" s="1"/>
      <c r="B28" s="6" t="s">
        <v>145</v>
      </c>
      <c r="C28" s="6" t="s">
        <v>146</v>
      </c>
      <c r="D28" s="6" t="s">
        <v>147</v>
      </c>
      <c r="E28" s="7" t="s">
        <v>23</v>
      </c>
      <c r="F28" s="7">
        <f>VLOOKUP(N28,'[1]Revistas'!$B$2:$H$62913,2,FALSE)</f>
        <v>3.155</v>
      </c>
      <c r="G28" s="7" t="str">
        <f>VLOOKUP(N28,'[1]Revistas'!$B$2:$H$62913,3,FALSE)</f>
        <v>Q3</v>
      </c>
      <c r="H28" s="7" t="str">
        <f>VLOOKUP(N28,'[1]Revistas'!$B$2:$H$62913,4,FALSE)</f>
        <v>RESPIRATORY SYSTEM</v>
      </c>
      <c r="I28" s="7" t="str">
        <f>VLOOKUP(N28,'[1]Revistas'!$B$2:$H$62913,5,FALSE)</f>
        <v>33/64</v>
      </c>
      <c r="J28" s="7" t="str">
        <f>VLOOKUP(N28,'[1]Revistas'!$B$2:$H$62913,6,FALSE)</f>
        <v>NO</v>
      </c>
      <c r="K28" s="7" t="s">
        <v>148</v>
      </c>
      <c r="L28" s="7" t="s">
        <v>149</v>
      </c>
      <c r="M28" s="7">
        <v>1</v>
      </c>
      <c r="N28" s="7" t="s">
        <v>150</v>
      </c>
      <c r="O28" s="7" t="s">
        <v>108</v>
      </c>
      <c r="P28" s="7">
        <v>2021</v>
      </c>
      <c r="Q28" s="7">
        <v>27</v>
      </c>
      <c r="R28" s="7">
        <v>1</v>
      </c>
      <c r="S28" s="7">
        <v>9</v>
      </c>
      <c r="T28" s="7">
        <v>14</v>
      </c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</row>
    <row r="29" spans="1:79" s="8" customFormat="1" ht="15">
      <c r="A29" s="1"/>
      <c r="B29" s="6" t="s">
        <v>151</v>
      </c>
      <c r="C29" s="6" t="s">
        <v>152</v>
      </c>
      <c r="D29" s="6" t="s">
        <v>153</v>
      </c>
      <c r="E29" s="7" t="s">
        <v>33</v>
      </c>
      <c r="F29" s="7" t="str">
        <f>VLOOKUP(N29,'[1]Revistas'!$B$2:$H$62913,2,FALSE)</f>
        <v>not indexed</v>
      </c>
      <c r="G29" s="7" t="str">
        <f>VLOOKUP(N29,'[1]Revistas'!$B$2:$H$62913,3,FALSE)</f>
        <v>not indexed</v>
      </c>
      <c r="H29" s="7" t="str">
        <f>VLOOKUP(N29,'[1]Revistas'!$B$2:$H$62913,4,FALSE)</f>
        <v>not indexed</v>
      </c>
      <c r="I29" s="7" t="str">
        <f>VLOOKUP(N29,'[1]Revistas'!$B$2:$H$62913,5,FALSE)</f>
        <v>not indexed</v>
      </c>
      <c r="J29" s="7" t="str">
        <f>VLOOKUP(N29,'[1]Revistas'!$B$2:$H$62913,6,FALSE)</f>
        <v>NO</v>
      </c>
      <c r="K29" s="7" t="s">
        <v>154</v>
      </c>
      <c r="L29" s="7" t="s">
        <v>155</v>
      </c>
      <c r="M29" s="7">
        <v>0</v>
      </c>
      <c r="N29" s="7" t="s">
        <v>156</v>
      </c>
      <c r="O29" s="7" t="s">
        <v>108</v>
      </c>
      <c r="P29" s="7">
        <v>2021</v>
      </c>
      <c r="Q29" s="7">
        <v>53</v>
      </c>
      <c r="R29" s="7">
        <v>1</v>
      </c>
      <c r="S29" s="7">
        <v>23</v>
      </c>
      <c r="T29" s="7">
        <v>28</v>
      </c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</row>
    <row r="30" spans="1:79" s="8" customFormat="1" ht="15">
      <c r="A30" s="1"/>
      <c r="B30" s="6" t="s">
        <v>157</v>
      </c>
      <c r="C30" s="6" t="s">
        <v>158</v>
      </c>
      <c r="D30" s="6" t="s">
        <v>159</v>
      </c>
      <c r="E30" s="7" t="s">
        <v>41</v>
      </c>
      <c r="F30" s="7">
        <f>VLOOKUP(N30,'[1]Revistas'!$B$2:$H$62913,2,FALSE)</f>
        <v>16.671</v>
      </c>
      <c r="G30" s="7" t="str">
        <f>VLOOKUP(N30,'[1]Revistas'!$B$2:$H$62913,3,FALSE)</f>
        <v>Q1</v>
      </c>
      <c r="H30" s="7" t="str">
        <f>VLOOKUP(N30,'[1]Revistas'!$B$2:$H$62913,4,FALSE)</f>
        <v>RESPIRATORY SYSTEM</v>
      </c>
      <c r="I30" s="7" t="str">
        <f>VLOOKUP(N30,'[1]Revistas'!$B$2:$H$62913,5,FALSE)</f>
        <v>03 DE 64</v>
      </c>
      <c r="J30" s="7" t="str">
        <f>VLOOKUP(N30,'[1]Revistas'!$B$2:$H$62913,6,FALSE)</f>
        <v>SI</v>
      </c>
      <c r="K30" s="7" t="s">
        <v>160</v>
      </c>
      <c r="L30" s="7" t="s">
        <v>28</v>
      </c>
      <c r="M30" s="7">
        <v>0</v>
      </c>
      <c r="N30" s="7" t="s">
        <v>161</v>
      </c>
      <c r="O30" s="7" t="s">
        <v>162</v>
      </c>
      <c r="P30" s="7">
        <v>2021</v>
      </c>
      <c r="Q30" s="7">
        <v>58</v>
      </c>
      <c r="R30" s="7" t="s">
        <v>28</v>
      </c>
      <c r="S30" s="7" t="s">
        <v>28</v>
      </c>
      <c r="T30" s="7" t="s">
        <v>28</v>
      </c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</row>
    <row r="31" spans="1:79" s="8" customFormat="1" ht="15">
      <c r="A31" s="1"/>
      <c r="B31" s="6" t="s">
        <v>163</v>
      </c>
      <c r="C31" s="6" t="s">
        <v>164</v>
      </c>
      <c r="D31" s="6" t="s">
        <v>159</v>
      </c>
      <c r="E31" s="7" t="s">
        <v>41</v>
      </c>
      <c r="F31" s="7">
        <f>VLOOKUP(N31,'[1]Revistas'!$B$2:$H$62913,2,FALSE)</f>
        <v>16.671</v>
      </c>
      <c r="G31" s="7" t="str">
        <f>VLOOKUP(N31,'[1]Revistas'!$B$2:$H$62913,3,FALSE)</f>
        <v>Q1</v>
      </c>
      <c r="H31" s="7" t="str">
        <f>VLOOKUP(N31,'[1]Revistas'!$B$2:$H$62913,4,FALSE)</f>
        <v>RESPIRATORY SYSTEM</v>
      </c>
      <c r="I31" s="7" t="str">
        <f>VLOOKUP(N31,'[1]Revistas'!$B$2:$H$62913,5,FALSE)</f>
        <v>03 DE 64</v>
      </c>
      <c r="J31" s="7" t="str">
        <f>VLOOKUP(N31,'[1]Revistas'!$B$2:$H$62913,6,FALSE)</f>
        <v>SI</v>
      </c>
      <c r="K31" s="7" t="s">
        <v>165</v>
      </c>
      <c r="L31" s="7" t="s">
        <v>28</v>
      </c>
      <c r="M31" s="7">
        <v>0</v>
      </c>
      <c r="N31" s="7" t="s">
        <v>161</v>
      </c>
      <c r="O31" s="7" t="s">
        <v>162</v>
      </c>
      <c r="P31" s="7">
        <v>2021</v>
      </c>
      <c r="Q31" s="7">
        <v>58</v>
      </c>
      <c r="R31" s="7" t="s">
        <v>28</v>
      </c>
      <c r="S31" s="7" t="s">
        <v>28</v>
      </c>
      <c r="T31" s="7" t="s">
        <v>28</v>
      </c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</row>
    <row r="32" spans="1:79" s="8" customFormat="1" ht="15">
      <c r="A32" s="1"/>
      <c r="B32" s="6" t="s">
        <v>166</v>
      </c>
      <c r="C32" s="6" t="s">
        <v>167</v>
      </c>
      <c r="D32" s="6" t="s">
        <v>159</v>
      </c>
      <c r="E32" s="7" t="s">
        <v>41</v>
      </c>
      <c r="F32" s="7">
        <f>VLOOKUP(N32,'[1]Revistas'!$B$2:$H$62913,2,FALSE)</f>
        <v>16.671</v>
      </c>
      <c r="G32" s="7" t="str">
        <f>VLOOKUP(N32,'[1]Revistas'!$B$2:$H$62913,3,FALSE)</f>
        <v>Q1</v>
      </c>
      <c r="H32" s="7" t="str">
        <f>VLOOKUP(N32,'[1]Revistas'!$B$2:$H$62913,4,FALSE)</f>
        <v>RESPIRATORY SYSTEM</v>
      </c>
      <c r="I32" s="7" t="str">
        <f>VLOOKUP(N32,'[1]Revistas'!$B$2:$H$62913,5,FALSE)</f>
        <v>03 DE 64</v>
      </c>
      <c r="J32" s="7" t="str">
        <f>VLOOKUP(N32,'[1]Revistas'!$B$2:$H$62913,6,FALSE)</f>
        <v>SI</v>
      </c>
      <c r="K32" s="7" t="s">
        <v>168</v>
      </c>
      <c r="L32" s="7" t="s">
        <v>28</v>
      </c>
      <c r="M32" s="7">
        <v>0</v>
      </c>
      <c r="N32" s="7" t="s">
        <v>161</v>
      </c>
      <c r="O32" s="7" t="s">
        <v>162</v>
      </c>
      <c r="P32" s="7">
        <v>2021</v>
      </c>
      <c r="Q32" s="7">
        <v>58</v>
      </c>
      <c r="R32" s="7" t="s">
        <v>28</v>
      </c>
      <c r="S32" s="7" t="s">
        <v>28</v>
      </c>
      <c r="T32" s="7" t="s">
        <v>28</v>
      </c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</row>
    <row r="33" spans="1:79" s="8" customFormat="1" ht="15">
      <c r="A33" s="1"/>
      <c r="B33" s="6" t="s">
        <v>169</v>
      </c>
      <c r="C33" s="6" t="s">
        <v>170</v>
      </c>
      <c r="D33" s="6" t="s">
        <v>159</v>
      </c>
      <c r="E33" s="7" t="s">
        <v>41</v>
      </c>
      <c r="F33" s="7">
        <f>VLOOKUP(N33,'[1]Revistas'!$B$2:$H$62913,2,FALSE)</f>
        <v>16.671</v>
      </c>
      <c r="G33" s="7" t="str">
        <f>VLOOKUP(N33,'[1]Revistas'!$B$2:$H$62913,3,FALSE)</f>
        <v>Q1</v>
      </c>
      <c r="H33" s="7" t="str">
        <f>VLOOKUP(N33,'[1]Revistas'!$B$2:$H$62913,4,FALSE)</f>
        <v>RESPIRATORY SYSTEM</v>
      </c>
      <c r="I33" s="7" t="str">
        <f>VLOOKUP(N33,'[1]Revistas'!$B$2:$H$62913,5,FALSE)</f>
        <v>03 DE 64</v>
      </c>
      <c r="J33" s="7" t="str">
        <f>VLOOKUP(N33,'[1]Revistas'!$B$2:$H$62913,6,FALSE)</f>
        <v>SI</v>
      </c>
      <c r="K33" s="7" t="s">
        <v>171</v>
      </c>
      <c r="L33" s="7" t="s">
        <v>28</v>
      </c>
      <c r="M33" s="7">
        <v>0</v>
      </c>
      <c r="N33" s="7" t="s">
        <v>161</v>
      </c>
      <c r="O33" s="7" t="s">
        <v>162</v>
      </c>
      <c r="P33" s="7">
        <v>2021</v>
      </c>
      <c r="Q33" s="7">
        <v>58</v>
      </c>
      <c r="R33" s="7" t="s">
        <v>28</v>
      </c>
      <c r="S33" s="7" t="s">
        <v>28</v>
      </c>
      <c r="T33" s="7" t="s">
        <v>28</v>
      </c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</row>
    <row r="34" spans="1:79" s="8" customFormat="1" ht="15">
      <c r="A34" s="1"/>
      <c r="B34" s="6" t="s">
        <v>172</v>
      </c>
      <c r="C34" s="6" t="s">
        <v>173</v>
      </c>
      <c r="D34" s="6" t="s">
        <v>159</v>
      </c>
      <c r="E34" s="7" t="s">
        <v>41</v>
      </c>
      <c r="F34" s="7">
        <f>VLOOKUP(N34,'[1]Revistas'!$B$2:$H$62913,2,FALSE)</f>
        <v>16.671</v>
      </c>
      <c r="G34" s="7" t="str">
        <f>VLOOKUP(N34,'[1]Revistas'!$B$2:$H$62913,3,FALSE)</f>
        <v>Q1</v>
      </c>
      <c r="H34" s="7" t="str">
        <f>VLOOKUP(N34,'[1]Revistas'!$B$2:$H$62913,4,FALSE)</f>
        <v>RESPIRATORY SYSTEM</v>
      </c>
      <c r="I34" s="7" t="str">
        <f>VLOOKUP(N34,'[1]Revistas'!$B$2:$H$62913,5,FALSE)</f>
        <v>03 DE 64</v>
      </c>
      <c r="J34" s="7" t="str">
        <f>VLOOKUP(N34,'[1]Revistas'!$B$2:$H$62913,6,FALSE)</f>
        <v>SI</v>
      </c>
      <c r="K34" s="7" t="s">
        <v>174</v>
      </c>
      <c r="L34" s="7" t="s">
        <v>28</v>
      </c>
      <c r="M34" s="7">
        <v>0</v>
      </c>
      <c r="N34" s="7" t="s">
        <v>161</v>
      </c>
      <c r="O34" s="7" t="s">
        <v>162</v>
      </c>
      <c r="P34" s="7">
        <v>2021</v>
      </c>
      <c r="Q34" s="7">
        <v>58</v>
      </c>
      <c r="R34" s="7" t="s">
        <v>28</v>
      </c>
      <c r="S34" s="7" t="s">
        <v>28</v>
      </c>
      <c r="T34" s="7" t="s">
        <v>28</v>
      </c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</row>
    <row r="35" spans="1:79" s="8" customFormat="1" ht="15">
      <c r="A35" s="1"/>
      <c r="B35" s="6" t="s">
        <v>175</v>
      </c>
      <c r="C35" s="6" t="s">
        <v>176</v>
      </c>
      <c r="D35" s="6" t="s">
        <v>177</v>
      </c>
      <c r="E35" s="7" t="s">
        <v>33</v>
      </c>
      <c r="F35" s="7">
        <f>VLOOKUP(N35,'[1]Revistas'!$B$2:$H$62913,2,FALSE)</f>
        <v>7.514</v>
      </c>
      <c r="G35" s="7" t="str">
        <f>VLOOKUP(N35,'[1]Revistas'!$B$2:$H$62913,3,FALSE)</f>
        <v>Q1</v>
      </c>
      <c r="H35" s="7" t="str">
        <f>VLOOKUP(N35,'[1]Revistas'!$B$2:$H$62913,4,FALSE)</f>
        <v>NUTRITION &amp; DIETETICS</v>
      </c>
      <c r="I35" s="7" t="str">
        <f>VLOOKUP(N35,'[1]Revistas'!$B$2:$H$62913,5,FALSE)</f>
        <v>7 DE 88</v>
      </c>
      <c r="J35" s="7" t="str">
        <f>VLOOKUP(N35,'[1]Revistas'!$B$2:$H$62913,6,FALSE)</f>
        <v>SI</v>
      </c>
      <c r="K35" s="7" t="s">
        <v>178</v>
      </c>
      <c r="L35" s="7" t="s">
        <v>179</v>
      </c>
      <c r="M35" s="7">
        <v>1</v>
      </c>
      <c r="N35" s="7" t="s">
        <v>180</v>
      </c>
      <c r="O35" s="7" t="s">
        <v>181</v>
      </c>
      <c r="P35" s="7">
        <v>2021</v>
      </c>
      <c r="Q35" s="7">
        <v>364</v>
      </c>
      <c r="R35" s="7" t="s">
        <v>28</v>
      </c>
      <c r="S35" s="7" t="s">
        <v>28</v>
      </c>
      <c r="T35" s="7">
        <v>130308</v>
      </c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</row>
    <row r="36" spans="1:79" s="8" customFormat="1" ht="15">
      <c r="A36" s="1"/>
      <c r="B36" s="6" t="s">
        <v>182</v>
      </c>
      <c r="C36" s="6" t="s">
        <v>183</v>
      </c>
      <c r="D36" s="6" t="s">
        <v>184</v>
      </c>
      <c r="E36" s="7" t="s">
        <v>33</v>
      </c>
      <c r="F36" s="7">
        <f>VLOOKUP(N36,'[1]Revistas'!$B$2:$H$62913,2,FALSE)</f>
        <v>2.749</v>
      </c>
      <c r="G36" s="7" t="str">
        <f>VLOOKUP(N36,'[1]Revistas'!$B$2:$H$62913,3,FALSE)</f>
        <v>Q3</v>
      </c>
      <c r="H36" s="7" t="str">
        <f>VLOOKUP(N36,'[1]Revistas'!$B$2:$H$62913,4,FALSE)</f>
        <v>ALLERGY</v>
      </c>
      <c r="I36" s="7" t="str">
        <f>VLOOKUP(N36,'[1]Revistas'!$B$2:$H$62913,5,FALSE)</f>
        <v>19/28</v>
      </c>
      <c r="J36" s="7" t="str">
        <f>VLOOKUP(N36,'[1]Revistas'!$B$2:$H$62913,6,FALSE)</f>
        <v>NO</v>
      </c>
      <c r="K36" s="7" t="s">
        <v>185</v>
      </c>
      <c r="L36" s="7" t="s">
        <v>186</v>
      </c>
      <c r="M36" s="7">
        <v>2</v>
      </c>
      <c r="N36" s="7" t="s">
        <v>187</v>
      </c>
      <c r="O36" s="7" t="s">
        <v>140</v>
      </c>
      <c r="P36" s="7">
        <v>2021</v>
      </c>
      <c r="Q36" s="7">
        <v>182</v>
      </c>
      <c r="R36" s="7">
        <v>8</v>
      </c>
      <c r="S36" s="7">
        <v>697</v>
      </c>
      <c r="T36" s="7">
        <v>708</v>
      </c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</row>
    <row r="37" spans="1:79" s="8" customFormat="1" ht="15">
      <c r="A37" s="1"/>
      <c r="B37" s="6" t="s">
        <v>188</v>
      </c>
      <c r="C37" s="6" t="s">
        <v>189</v>
      </c>
      <c r="D37" s="6" t="s">
        <v>184</v>
      </c>
      <c r="E37" s="7" t="s">
        <v>23</v>
      </c>
      <c r="F37" s="7">
        <f>VLOOKUP(N37,'[1]Revistas'!$B$2:$H$62913,2,FALSE)</f>
        <v>2.749</v>
      </c>
      <c r="G37" s="7" t="str">
        <f>VLOOKUP(N37,'[1]Revistas'!$B$2:$H$62913,3,FALSE)</f>
        <v>Q3</v>
      </c>
      <c r="H37" s="7" t="str">
        <f>VLOOKUP(N37,'[1]Revistas'!$B$2:$H$62913,4,FALSE)</f>
        <v>ALLERGY</v>
      </c>
      <c r="I37" s="7" t="str">
        <f>VLOOKUP(N37,'[1]Revistas'!$B$2:$H$62913,5,FALSE)</f>
        <v>19/28</v>
      </c>
      <c r="J37" s="7" t="str">
        <f>VLOOKUP(N37,'[1]Revistas'!$B$2:$H$62913,6,FALSE)</f>
        <v>NO</v>
      </c>
      <c r="K37" s="7" t="s">
        <v>190</v>
      </c>
      <c r="L37" s="7" t="s">
        <v>191</v>
      </c>
      <c r="M37" s="7">
        <v>0</v>
      </c>
      <c r="N37" s="7" t="s">
        <v>187</v>
      </c>
      <c r="O37" s="7" t="s">
        <v>192</v>
      </c>
      <c r="P37" s="7">
        <v>2021</v>
      </c>
      <c r="Q37" s="7">
        <v>182</v>
      </c>
      <c r="R37" s="7">
        <v>6</v>
      </c>
      <c r="S37" s="7">
        <v>496</v>
      </c>
      <c r="T37" s="7">
        <v>514</v>
      </c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</row>
    <row r="38" spans="1:79" s="8" customFormat="1" ht="15">
      <c r="A38" s="1"/>
      <c r="B38" s="6" t="s">
        <v>193</v>
      </c>
      <c r="C38" s="6" t="s">
        <v>194</v>
      </c>
      <c r="D38" s="6" t="s">
        <v>195</v>
      </c>
      <c r="E38" s="7" t="s">
        <v>33</v>
      </c>
      <c r="F38" s="7">
        <f>VLOOKUP(N38,'[1]Revistas'!$B$2:$H$62913,2,FALSE)</f>
        <v>5.923</v>
      </c>
      <c r="G38" s="7" t="str">
        <f>VLOOKUP(N38,'[1]Revistas'!$B$2:$H$62913,3,FALSE)</f>
        <v>Q1</v>
      </c>
      <c r="H38" s="7" t="str">
        <f>VLOOKUP(N38,'[1]Revistas'!$B$2:$H$62913,4,FALSE)</f>
        <v>BIOCHEMISTRY &amp; MOLECULAR BIOLOGY</v>
      </c>
      <c r="I38" s="7" t="str">
        <f>VLOOKUP(N38,'[1]Revistas'!$B$2:$H$62913,5,FALSE)</f>
        <v>67/298</v>
      </c>
      <c r="J38" s="7" t="str">
        <f>VLOOKUP(N38,'[1]Revistas'!$B$2:$H$62913,6,FALSE)</f>
        <v>NO</v>
      </c>
      <c r="K38" s="7" t="s">
        <v>196</v>
      </c>
      <c r="L38" s="7" t="s">
        <v>197</v>
      </c>
      <c r="M38" s="7">
        <v>3</v>
      </c>
      <c r="N38" s="7" t="s">
        <v>198</v>
      </c>
      <c r="O38" s="7" t="s">
        <v>27</v>
      </c>
      <c r="P38" s="7">
        <v>2021</v>
      </c>
      <c r="Q38" s="7">
        <v>22</v>
      </c>
      <c r="R38" s="7">
        <v>12</v>
      </c>
      <c r="S38" s="7" t="s">
        <v>28</v>
      </c>
      <c r="T38" s="7">
        <v>6608</v>
      </c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</row>
    <row r="39" spans="1:79" s="8" customFormat="1" ht="15">
      <c r="A39" s="1"/>
      <c r="B39" s="6" t="s">
        <v>199</v>
      </c>
      <c r="C39" s="6" t="s">
        <v>200</v>
      </c>
      <c r="D39" s="6" t="s">
        <v>201</v>
      </c>
      <c r="E39" s="7" t="s">
        <v>33</v>
      </c>
      <c r="F39" s="7">
        <f>VLOOKUP(N39,'[1]Revistas'!$B$2:$H$62913,2,FALSE)</f>
        <v>10.793</v>
      </c>
      <c r="G39" s="7" t="str">
        <f>VLOOKUP(N39,'[1]Revistas'!$B$2:$H$62913,3,FALSE)</f>
        <v>Q1</v>
      </c>
      <c r="H39" s="7" t="str">
        <f>VLOOKUP(N39,'[1]Revistas'!$B$2:$H$62913,4,FALSE)</f>
        <v>IMMUNOLOGY</v>
      </c>
      <c r="I39" s="7" t="str">
        <f>VLOOKUP(N39,'[1]Revistas'!$B$2:$H$62913,5,FALSE)</f>
        <v>15/162</v>
      </c>
      <c r="J39" s="7" t="str">
        <f>VLOOKUP(N39,'[1]Revistas'!$B$2:$H$62913,6,FALSE)</f>
        <v>SI</v>
      </c>
      <c r="K39" s="7" t="s">
        <v>202</v>
      </c>
      <c r="L39" s="7" t="s">
        <v>203</v>
      </c>
      <c r="M39" s="7">
        <v>3</v>
      </c>
      <c r="N39" s="7" t="s">
        <v>204</v>
      </c>
      <c r="O39" s="7" t="s">
        <v>205</v>
      </c>
      <c r="P39" s="7">
        <v>2021</v>
      </c>
      <c r="Q39" s="7">
        <v>148</v>
      </c>
      <c r="R39" s="7">
        <v>6</v>
      </c>
      <c r="S39" s="7">
        <v>1526</v>
      </c>
      <c r="T39" s="7">
        <v>1532</v>
      </c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</row>
    <row r="40" spans="1:79" s="8" customFormat="1" ht="15">
      <c r="A40" s="1"/>
      <c r="B40" s="6" t="s">
        <v>206</v>
      </c>
      <c r="C40" s="6" t="s">
        <v>207</v>
      </c>
      <c r="D40" s="6" t="s">
        <v>208</v>
      </c>
      <c r="E40" s="7" t="s">
        <v>33</v>
      </c>
      <c r="F40" s="7">
        <f>VLOOKUP(N40,'[1]Revistas'!$B$2:$H$62913,2,FALSE)</f>
        <v>8.861</v>
      </c>
      <c r="G40" s="7" t="str">
        <f>VLOOKUP(N40,'[1]Revistas'!$B$2:$H$62913,3,FALSE)</f>
        <v>Q1</v>
      </c>
      <c r="H40" s="7" t="str">
        <f>VLOOKUP(N40,'[1]Revistas'!$B$2:$H$62913,4,FALSE)</f>
        <v>ALLERGY</v>
      </c>
      <c r="I40" s="7" t="str">
        <f>VLOOKUP(N40,'[1]Revistas'!$B$2:$H$62913,5,FALSE)</f>
        <v>3 DE 28</v>
      </c>
      <c r="J40" s="7" t="str">
        <f>VLOOKUP(N40,'[1]Revistas'!$B$2:$H$62913,6,FALSE)</f>
        <v>NO</v>
      </c>
      <c r="K40" s="7" t="s">
        <v>209</v>
      </c>
      <c r="L40" s="7" t="s">
        <v>210</v>
      </c>
      <c r="M40" s="7">
        <v>2</v>
      </c>
      <c r="N40" s="7" t="s">
        <v>211</v>
      </c>
      <c r="O40" s="7" t="s">
        <v>212</v>
      </c>
      <c r="P40" s="7">
        <v>2021</v>
      </c>
      <c r="Q40" s="7">
        <v>9</v>
      </c>
      <c r="R40" s="7">
        <v>2</v>
      </c>
      <c r="S40" s="7">
        <v>937</v>
      </c>
      <c r="T40" s="7" t="s">
        <v>100</v>
      </c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8" customFormat="1" ht="15">
      <c r="A41" s="1"/>
      <c r="B41" s="6" t="s">
        <v>213</v>
      </c>
      <c r="C41" s="6" t="s">
        <v>214</v>
      </c>
      <c r="D41" s="6" t="s">
        <v>208</v>
      </c>
      <c r="E41" s="7" t="s">
        <v>60</v>
      </c>
      <c r="F41" s="7">
        <f>VLOOKUP(N41,'[1]Revistas'!$B$2:$H$62913,2,FALSE)</f>
        <v>8.861</v>
      </c>
      <c r="G41" s="7" t="str">
        <f>VLOOKUP(N41,'[1]Revistas'!$B$2:$H$62913,3,FALSE)</f>
        <v>Q1</v>
      </c>
      <c r="H41" s="7" t="str">
        <f>VLOOKUP(N41,'[1]Revistas'!$B$2:$H$62913,4,FALSE)</f>
        <v>ALLERGY</v>
      </c>
      <c r="I41" s="7" t="str">
        <f>VLOOKUP(N41,'[1]Revistas'!$B$2:$H$62913,5,FALSE)</f>
        <v>3 DE 28</v>
      </c>
      <c r="J41" s="7" t="str">
        <f>VLOOKUP(N41,'[1]Revistas'!$B$2:$H$62913,6,FALSE)</f>
        <v>NO</v>
      </c>
      <c r="K41" s="7" t="s">
        <v>215</v>
      </c>
      <c r="L41" s="7" t="s">
        <v>216</v>
      </c>
      <c r="M41" s="7">
        <v>28</v>
      </c>
      <c r="N41" s="7" t="s">
        <v>211</v>
      </c>
      <c r="O41" s="7" t="s">
        <v>108</v>
      </c>
      <c r="P41" s="7">
        <v>2021</v>
      </c>
      <c r="Q41" s="7">
        <v>9</v>
      </c>
      <c r="R41" s="7">
        <v>1</v>
      </c>
      <c r="S41" s="7" t="s">
        <v>28</v>
      </c>
      <c r="T41" s="7" t="s">
        <v>28</v>
      </c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</row>
    <row r="42" spans="1:79" s="8" customFormat="1" ht="15">
      <c r="A42" s="1"/>
      <c r="B42" s="6" t="s">
        <v>217</v>
      </c>
      <c r="C42" s="6" t="s">
        <v>218</v>
      </c>
      <c r="D42" s="6" t="s">
        <v>208</v>
      </c>
      <c r="E42" s="7" t="s">
        <v>33</v>
      </c>
      <c r="F42" s="7">
        <f>VLOOKUP(N42,'[1]Revistas'!$B$2:$H$62913,2,FALSE)</f>
        <v>8.861</v>
      </c>
      <c r="G42" s="7" t="str">
        <f>VLOOKUP(N42,'[1]Revistas'!$B$2:$H$62913,3,FALSE)</f>
        <v>Q1</v>
      </c>
      <c r="H42" s="7" t="str">
        <f>VLOOKUP(N42,'[1]Revistas'!$B$2:$H$62913,4,FALSE)</f>
        <v>ALLERGY</v>
      </c>
      <c r="I42" s="7" t="str">
        <f>VLOOKUP(N42,'[1]Revistas'!$B$2:$H$62913,5,FALSE)</f>
        <v>3 DE 28</v>
      </c>
      <c r="J42" s="7" t="str">
        <f>VLOOKUP(N42,'[1]Revistas'!$B$2:$H$62913,6,FALSE)</f>
        <v>NO</v>
      </c>
      <c r="K42" s="7" t="s">
        <v>219</v>
      </c>
      <c r="L42" s="7" t="s">
        <v>220</v>
      </c>
      <c r="M42" s="7">
        <v>3</v>
      </c>
      <c r="N42" s="7" t="s">
        <v>211</v>
      </c>
      <c r="O42" s="7" t="s">
        <v>221</v>
      </c>
      <c r="P42" s="7">
        <v>2021</v>
      </c>
      <c r="Q42" s="7">
        <v>9</v>
      </c>
      <c r="R42" s="7">
        <v>7</v>
      </c>
      <c r="S42" s="7">
        <v>2725</v>
      </c>
      <c r="T42" s="7">
        <v>2731</v>
      </c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</row>
    <row r="43" spans="1:79" s="8" customFormat="1" ht="15">
      <c r="A43" s="1"/>
      <c r="B43" s="6" t="s">
        <v>222</v>
      </c>
      <c r="C43" s="6" t="s">
        <v>223</v>
      </c>
      <c r="D43" s="6" t="s">
        <v>208</v>
      </c>
      <c r="E43" s="7" t="s">
        <v>23</v>
      </c>
      <c r="F43" s="7">
        <f>VLOOKUP(N43,'[1]Revistas'!$B$2:$H$62913,2,FALSE)</f>
        <v>8.861</v>
      </c>
      <c r="G43" s="7" t="str">
        <f>VLOOKUP(N43,'[1]Revistas'!$B$2:$H$62913,3,FALSE)</f>
        <v>Q1</v>
      </c>
      <c r="H43" s="7" t="str">
        <f>VLOOKUP(N43,'[1]Revistas'!$B$2:$H$62913,4,FALSE)</f>
        <v>ALLERGY</v>
      </c>
      <c r="I43" s="7" t="str">
        <f>VLOOKUP(N43,'[1]Revistas'!$B$2:$H$62913,5,FALSE)</f>
        <v>3 DE 28</v>
      </c>
      <c r="J43" s="7" t="str">
        <f>VLOOKUP(N43,'[1]Revistas'!$B$2:$H$62913,6,FALSE)</f>
        <v>NO</v>
      </c>
      <c r="K43" s="7" t="s">
        <v>224</v>
      </c>
      <c r="L43" s="7" t="s">
        <v>225</v>
      </c>
      <c r="M43" s="7">
        <v>6</v>
      </c>
      <c r="N43" s="7" t="s">
        <v>211</v>
      </c>
      <c r="O43" s="7" t="s">
        <v>140</v>
      </c>
      <c r="P43" s="7">
        <v>2021</v>
      </c>
      <c r="Q43" s="7">
        <v>9</v>
      </c>
      <c r="R43" s="7">
        <v>8</v>
      </c>
      <c r="S43" s="7">
        <v>2968</v>
      </c>
      <c r="T43" s="7">
        <v>2982</v>
      </c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79" s="8" customFormat="1" ht="15">
      <c r="A44" s="1"/>
      <c r="B44" s="6" t="s">
        <v>226</v>
      </c>
      <c r="C44" s="6" t="s">
        <v>227</v>
      </c>
      <c r="D44" s="6" t="s">
        <v>208</v>
      </c>
      <c r="E44" s="7" t="s">
        <v>23</v>
      </c>
      <c r="F44" s="7">
        <f>VLOOKUP(N44,'[1]Revistas'!$B$2:$H$62913,2,FALSE)</f>
        <v>8.861</v>
      </c>
      <c r="G44" s="7" t="str">
        <f>VLOOKUP(N44,'[1]Revistas'!$B$2:$H$62913,3,FALSE)</f>
        <v>Q1</v>
      </c>
      <c r="H44" s="7" t="str">
        <f>VLOOKUP(N44,'[1]Revistas'!$B$2:$H$62913,4,FALSE)</f>
        <v>ALLERGY</v>
      </c>
      <c r="I44" s="7" t="str">
        <f>VLOOKUP(N44,'[1]Revistas'!$B$2:$H$62913,5,FALSE)</f>
        <v>3 DE 28</v>
      </c>
      <c r="J44" s="7" t="str">
        <f>VLOOKUP(N44,'[1]Revistas'!$B$2:$H$62913,6,FALSE)</f>
        <v>NO</v>
      </c>
      <c r="K44" s="7" t="s">
        <v>228</v>
      </c>
      <c r="L44" s="7" t="s">
        <v>229</v>
      </c>
      <c r="M44" s="7">
        <v>2</v>
      </c>
      <c r="N44" s="7" t="s">
        <v>211</v>
      </c>
      <c r="O44" s="7" t="s">
        <v>27</v>
      </c>
      <c r="P44" s="7">
        <v>2021</v>
      </c>
      <c r="Q44" s="7">
        <v>9</v>
      </c>
      <c r="R44" s="7">
        <v>6</v>
      </c>
      <c r="S44" s="7">
        <v>2209</v>
      </c>
      <c r="T44" s="7">
        <v>2219</v>
      </c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</row>
    <row r="45" spans="1:79" s="8" customFormat="1" ht="15">
      <c r="A45" s="1"/>
      <c r="B45" s="6" t="s">
        <v>230</v>
      </c>
      <c r="C45" s="6" t="s">
        <v>231</v>
      </c>
      <c r="D45" s="6" t="s">
        <v>208</v>
      </c>
      <c r="E45" s="7" t="s">
        <v>104</v>
      </c>
      <c r="F45" s="7">
        <f>VLOOKUP(N45,'[1]Revistas'!$B$2:$H$62913,2,FALSE)</f>
        <v>8.861</v>
      </c>
      <c r="G45" s="7" t="str">
        <f>VLOOKUP(N45,'[1]Revistas'!$B$2:$H$62913,3,FALSE)</f>
        <v>Q1</v>
      </c>
      <c r="H45" s="7" t="str">
        <f>VLOOKUP(N45,'[1]Revistas'!$B$2:$H$62913,4,FALSE)</f>
        <v>ALLERGY</v>
      </c>
      <c r="I45" s="7" t="str">
        <f>VLOOKUP(N45,'[1]Revistas'!$B$2:$H$62913,5,FALSE)</f>
        <v>3 DE 28</v>
      </c>
      <c r="J45" s="7" t="str">
        <f>VLOOKUP(N45,'[1]Revistas'!$B$2:$H$62913,6,FALSE)</f>
        <v>NO</v>
      </c>
      <c r="K45" s="7" t="s">
        <v>232</v>
      </c>
      <c r="L45" s="7" t="s">
        <v>233</v>
      </c>
      <c r="M45" s="7">
        <v>0</v>
      </c>
      <c r="N45" s="7" t="s">
        <v>211</v>
      </c>
      <c r="O45" s="7" t="s">
        <v>108</v>
      </c>
      <c r="P45" s="7">
        <v>2021</v>
      </c>
      <c r="Q45" s="7">
        <v>9</v>
      </c>
      <c r="R45" s="7">
        <v>1</v>
      </c>
      <c r="S45" s="7">
        <v>477</v>
      </c>
      <c r="T45" s="7">
        <v>478</v>
      </c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</row>
    <row r="46" spans="1:79" s="8" customFormat="1" ht="15">
      <c r="A46" s="1"/>
      <c r="B46" s="6" t="s">
        <v>234</v>
      </c>
      <c r="C46" s="6" t="s">
        <v>235</v>
      </c>
      <c r="D46" s="6" t="s">
        <v>236</v>
      </c>
      <c r="E46" s="7" t="s">
        <v>104</v>
      </c>
      <c r="F46" s="7">
        <f>VLOOKUP(N46,'[1]Revistas'!$B$2:$H$62913,2,FALSE)</f>
        <v>4.333</v>
      </c>
      <c r="G46" s="7" t="str">
        <f>VLOOKUP(N46,'[1]Revistas'!$B$2:$H$62913,3,FALSE)</f>
        <v>Q2</v>
      </c>
      <c r="H46" s="7" t="str">
        <f>VLOOKUP(N46,'[1]Revistas'!$B$2:$H$62913,4,FALSE)</f>
        <v>IMMUNOLOGY</v>
      </c>
      <c r="I46" s="7" t="str">
        <f>VLOOKUP(N46,'[1]Revistas'!$B$2:$H$62913,5,FALSE)</f>
        <v>77/162</v>
      </c>
      <c r="J46" s="7" t="str">
        <f>VLOOKUP(N46,'[1]Revistas'!$B$2:$H$62913,6,FALSE)</f>
        <v>NO</v>
      </c>
      <c r="K46" s="7" t="s">
        <v>237</v>
      </c>
      <c r="L46" s="7" t="s">
        <v>238</v>
      </c>
      <c r="M46" s="7">
        <v>1</v>
      </c>
      <c r="N46" s="7" t="s">
        <v>239</v>
      </c>
      <c r="O46" s="7" t="s">
        <v>28</v>
      </c>
      <c r="P46" s="7">
        <v>2021</v>
      </c>
      <c r="Q46" s="7">
        <v>31</v>
      </c>
      <c r="R46" s="7">
        <v>6</v>
      </c>
      <c r="S46" s="7">
        <v>507</v>
      </c>
      <c r="T46" s="7">
        <v>508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</row>
    <row r="47" spans="1:79" s="8" customFormat="1" ht="15">
      <c r="A47" s="1"/>
      <c r="B47" s="6" t="s">
        <v>240</v>
      </c>
      <c r="C47" s="6" t="s">
        <v>241</v>
      </c>
      <c r="D47" s="6" t="s">
        <v>236</v>
      </c>
      <c r="E47" s="7" t="s">
        <v>23</v>
      </c>
      <c r="F47" s="7">
        <f>VLOOKUP(N47,'[1]Revistas'!$B$2:$H$62913,2,FALSE)</f>
        <v>4.333</v>
      </c>
      <c r="G47" s="7" t="str">
        <f>VLOOKUP(N47,'[1]Revistas'!$B$2:$H$62913,3,FALSE)</f>
        <v>Q2</v>
      </c>
      <c r="H47" s="7" t="str">
        <f>VLOOKUP(N47,'[1]Revistas'!$B$2:$H$62913,4,FALSE)</f>
        <v>IMMUNOLOGY</v>
      </c>
      <c r="I47" s="7" t="str">
        <f>VLOOKUP(N47,'[1]Revistas'!$B$2:$H$62913,5,FALSE)</f>
        <v>77/162</v>
      </c>
      <c r="J47" s="7" t="str">
        <f>VLOOKUP(N47,'[1]Revistas'!$B$2:$H$62913,6,FALSE)</f>
        <v>NO</v>
      </c>
      <c r="K47" s="7" t="s">
        <v>242</v>
      </c>
      <c r="L47" s="7" t="s">
        <v>243</v>
      </c>
      <c r="M47" s="7">
        <v>2</v>
      </c>
      <c r="N47" s="7" t="s">
        <v>239</v>
      </c>
      <c r="O47" s="7" t="s">
        <v>28</v>
      </c>
      <c r="P47" s="7">
        <v>2021</v>
      </c>
      <c r="Q47" s="7">
        <v>31</v>
      </c>
      <c r="R47" s="7">
        <v>1</v>
      </c>
      <c r="S47" s="7">
        <v>36</v>
      </c>
      <c r="T47" s="7">
        <v>43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</row>
    <row r="48" spans="1:79" s="8" customFormat="1" ht="15">
      <c r="A48" s="1"/>
      <c r="B48" s="6" t="s">
        <v>244</v>
      </c>
      <c r="C48" s="6" t="s">
        <v>245</v>
      </c>
      <c r="D48" s="6" t="s">
        <v>236</v>
      </c>
      <c r="E48" s="7" t="s">
        <v>104</v>
      </c>
      <c r="F48" s="7">
        <f>VLOOKUP(N48,'[1]Revistas'!$B$2:$H$62913,2,FALSE)</f>
        <v>4.333</v>
      </c>
      <c r="G48" s="7" t="str">
        <f>VLOOKUP(N48,'[1]Revistas'!$B$2:$H$62913,3,FALSE)</f>
        <v>Q2</v>
      </c>
      <c r="H48" s="7" t="str">
        <f>VLOOKUP(N48,'[1]Revistas'!$B$2:$H$62913,4,FALSE)</f>
        <v>IMMUNOLOGY</v>
      </c>
      <c r="I48" s="7" t="str">
        <f>VLOOKUP(N48,'[1]Revistas'!$B$2:$H$62913,5,FALSE)</f>
        <v>77/162</v>
      </c>
      <c r="J48" s="7" t="str">
        <f>VLOOKUP(N48,'[1]Revistas'!$B$2:$H$62913,6,FALSE)</f>
        <v>NO</v>
      </c>
      <c r="K48" s="7" t="s">
        <v>246</v>
      </c>
      <c r="L48" s="7" t="s">
        <v>247</v>
      </c>
      <c r="M48" s="7">
        <v>0</v>
      </c>
      <c r="N48" s="7" t="s">
        <v>239</v>
      </c>
      <c r="O48" s="7" t="s">
        <v>28</v>
      </c>
      <c r="P48" s="7">
        <v>2021</v>
      </c>
      <c r="Q48" s="7">
        <v>31</v>
      </c>
      <c r="R48" s="7">
        <v>2</v>
      </c>
      <c r="S48" s="7">
        <v>178</v>
      </c>
      <c r="T48" s="7">
        <v>179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</row>
    <row r="49" spans="1:79" s="8" customFormat="1" ht="15">
      <c r="A49" s="1"/>
      <c r="B49" s="6" t="s">
        <v>248</v>
      </c>
      <c r="C49" s="6" t="s">
        <v>249</v>
      </c>
      <c r="D49" s="6" t="s">
        <v>236</v>
      </c>
      <c r="E49" s="7" t="s">
        <v>60</v>
      </c>
      <c r="F49" s="7">
        <f>VLOOKUP(N49,'[1]Revistas'!$B$2:$H$62913,2,FALSE)</f>
        <v>4.333</v>
      </c>
      <c r="G49" s="7" t="str">
        <f>VLOOKUP(N49,'[1]Revistas'!$B$2:$H$62913,3,FALSE)</f>
        <v>Q2</v>
      </c>
      <c r="H49" s="7" t="str">
        <f>VLOOKUP(N49,'[1]Revistas'!$B$2:$H$62913,4,FALSE)</f>
        <v>IMMUNOLOGY</v>
      </c>
      <c r="I49" s="7" t="str">
        <f>VLOOKUP(N49,'[1]Revistas'!$B$2:$H$62913,5,FALSE)</f>
        <v>77/162</v>
      </c>
      <c r="J49" s="7" t="str">
        <f>VLOOKUP(N49,'[1]Revistas'!$B$2:$H$62913,6,FALSE)</f>
        <v>NO</v>
      </c>
      <c r="K49" s="7" t="s">
        <v>250</v>
      </c>
      <c r="L49" s="7" t="s">
        <v>251</v>
      </c>
      <c r="M49" s="7">
        <v>0</v>
      </c>
      <c r="N49" s="7" t="s">
        <v>239</v>
      </c>
      <c r="O49" s="7" t="s">
        <v>28</v>
      </c>
      <c r="P49" s="7">
        <v>2021</v>
      </c>
      <c r="Q49" s="7">
        <v>31</v>
      </c>
      <c r="R49" s="7">
        <v>4</v>
      </c>
      <c r="S49" s="7">
        <v>360</v>
      </c>
      <c r="T49" s="7">
        <v>361</v>
      </c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</row>
    <row r="50" spans="1:79" s="8" customFormat="1" ht="15">
      <c r="A50" s="1"/>
      <c r="B50" s="6" t="s">
        <v>252</v>
      </c>
      <c r="C50" s="6" t="s">
        <v>253</v>
      </c>
      <c r="D50" s="6" t="s">
        <v>236</v>
      </c>
      <c r="E50" s="7" t="s">
        <v>60</v>
      </c>
      <c r="F50" s="7">
        <f>VLOOKUP(N50,'[1]Revistas'!$B$2:$H$62913,2,FALSE)</f>
        <v>4.333</v>
      </c>
      <c r="G50" s="7" t="str">
        <f>VLOOKUP(N50,'[1]Revistas'!$B$2:$H$62913,3,FALSE)</f>
        <v>Q2</v>
      </c>
      <c r="H50" s="7" t="str">
        <f>VLOOKUP(N50,'[1]Revistas'!$B$2:$H$62913,4,FALSE)</f>
        <v>IMMUNOLOGY</v>
      </c>
      <c r="I50" s="7" t="str">
        <f>VLOOKUP(N50,'[1]Revistas'!$B$2:$H$62913,5,FALSE)</f>
        <v>77/162</v>
      </c>
      <c r="J50" s="7" t="str">
        <f>VLOOKUP(N50,'[1]Revistas'!$B$2:$H$62913,6,FALSE)</f>
        <v>NO</v>
      </c>
      <c r="K50" s="7" t="s">
        <v>254</v>
      </c>
      <c r="L50" s="7" t="s">
        <v>255</v>
      </c>
      <c r="M50" s="7">
        <v>14</v>
      </c>
      <c r="N50" s="7" t="s">
        <v>239</v>
      </c>
      <c r="O50" s="7" t="s">
        <v>28</v>
      </c>
      <c r="P50" s="7">
        <v>2021</v>
      </c>
      <c r="Q50" s="7">
        <v>31</v>
      </c>
      <c r="R50" s="7">
        <v>1</v>
      </c>
      <c r="S50" s="7">
        <v>92</v>
      </c>
      <c r="T50" s="7">
        <v>93</v>
      </c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</row>
    <row r="51" spans="1:79" s="8" customFormat="1" ht="15">
      <c r="A51" s="1"/>
      <c r="B51" s="6" t="s">
        <v>256</v>
      </c>
      <c r="C51" s="6" t="s">
        <v>257</v>
      </c>
      <c r="D51" s="6" t="s">
        <v>236</v>
      </c>
      <c r="E51" s="7" t="s">
        <v>23</v>
      </c>
      <c r="F51" s="7">
        <f>VLOOKUP(N51,'[1]Revistas'!$B$2:$H$62913,2,FALSE)</f>
        <v>4.333</v>
      </c>
      <c r="G51" s="7" t="str">
        <f>VLOOKUP(N51,'[1]Revistas'!$B$2:$H$62913,3,FALSE)</f>
        <v>Q2</v>
      </c>
      <c r="H51" s="7" t="str">
        <f>VLOOKUP(N51,'[1]Revistas'!$B$2:$H$62913,4,FALSE)</f>
        <v>IMMUNOLOGY</v>
      </c>
      <c r="I51" s="7" t="str">
        <f>VLOOKUP(N51,'[1]Revistas'!$B$2:$H$62913,5,FALSE)</f>
        <v>77/162</v>
      </c>
      <c r="J51" s="7" t="str">
        <f>VLOOKUP(N51,'[1]Revistas'!$B$2:$H$62913,6,FALSE)</f>
        <v>NO</v>
      </c>
      <c r="K51" s="7" t="s">
        <v>258</v>
      </c>
      <c r="L51" s="7" t="s">
        <v>259</v>
      </c>
      <c r="M51" s="7">
        <v>8</v>
      </c>
      <c r="N51" s="7" t="s">
        <v>239</v>
      </c>
      <c r="O51" s="7" t="s">
        <v>28</v>
      </c>
      <c r="P51" s="7">
        <v>2021</v>
      </c>
      <c r="Q51" s="7">
        <v>31</v>
      </c>
      <c r="R51" s="7">
        <v>1</v>
      </c>
      <c r="S51" s="7">
        <v>17</v>
      </c>
      <c r="T51" s="7">
        <v>35</v>
      </c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</row>
    <row r="52" spans="1:79" s="8" customFormat="1" ht="15">
      <c r="A52" s="1"/>
      <c r="B52" s="6" t="s">
        <v>260</v>
      </c>
      <c r="C52" s="6" t="s">
        <v>261</v>
      </c>
      <c r="D52" s="6" t="s">
        <v>236</v>
      </c>
      <c r="E52" s="7" t="s">
        <v>33</v>
      </c>
      <c r="F52" s="7">
        <f>VLOOKUP(N52,'[1]Revistas'!$B$2:$H$62913,2,FALSE)</f>
        <v>4.333</v>
      </c>
      <c r="G52" s="7" t="str">
        <f>VLOOKUP(N52,'[1]Revistas'!$B$2:$H$62913,3,FALSE)</f>
        <v>Q2</v>
      </c>
      <c r="H52" s="7" t="str">
        <f>VLOOKUP(N52,'[1]Revistas'!$B$2:$H$62913,4,FALSE)</f>
        <v>IMMUNOLOGY</v>
      </c>
      <c r="I52" s="7" t="str">
        <f>VLOOKUP(N52,'[1]Revistas'!$B$2:$H$62913,5,FALSE)</f>
        <v>77/162</v>
      </c>
      <c r="J52" s="7" t="str">
        <f>VLOOKUP(N52,'[1]Revistas'!$B$2:$H$62913,6,FALSE)</f>
        <v>NO</v>
      </c>
      <c r="K52" s="7" t="s">
        <v>262</v>
      </c>
      <c r="L52" s="7" t="s">
        <v>263</v>
      </c>
      <c r="M52" s="7">
        <v>9</v>
      </c>
      <c r="N52" s="7" t="s">
        <v>239</v>
      </c>
      <c r="O52" s="7" t="s">
        <v>28</v>
      </c>
      <c r="P52" s="7">
        <v>2021</v>
      </c>
      <c r="Q52" s="7">
        <v>31</v>
      </c>
      <c r="R52" s="7">
        <v>3</v>
      </c>
      <c r="S52" s="7">
        <v>246</v>
      </c>
      <c r="T52" s="7">
        <v>252</v>
      </c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</row>
    <row r="53" spans="1:79" s="8" customFormat="1" ht="15">
      <c r="A53" s="1"/>
      <c r="B53" s="6" t="s">
        <v>264</v>
      </c>
      <c r="C53" s="6" t="s">
        <v>265</v>
      </c>
      <c r="D53" s="6" t="s">
        <v>236</v>
      </c>
      <c r="E53" s="7" t="s">
        <v>104</v>
      </c>
      <c r="F53" s="7">
        <f>VLOOKUP(N53,'[1]Revistas'!$B$2:$H$62913,2,FALSE)</f>
        <v>4.333</v>
      </c>
      <c r="G53" s="7" t="str">
        <f>VLOOKUP(N53,'[1]Revistas'!$B$2:$H$62913,3,FALSE)</f>
        <v>Q2</v>
      </c>
      <c r="H53" s="7" t="str">
        <f>VLOOKUP(N53,'[1]Revistas'!$B$2:$H$62913,4,FALSE)</f>
        <v>IMMUNOLOGY</v>
      </c>
      <c r="I53" s="7" t="str">
        <f>VLOOKUP(N53,'[1]Revistas'!$B$2:$H$62913,5,FALSE)</f>
        <v>77/162</v>
      </c>
      <c r="J53" s="7" t="str">
        <f>VLOOKUP(N53,'[1]Revistas'!$B$2:$H$62913,6,FALSE)</f>
        <v>NO</v>
      </c>
      <c r="K53" s="7" t="s">
        <v>266</v>
      </c>
      <c r="L53" s="7" t="s">
        <v>267</v>
      </c>
      <c r="M53" s="7">
        <v>1</v>
      </c>
      <c r="N53" s="7" t="s">
        <v>239</v>
      </c>
      <c r="O53" s="7" t="s">
        <v>28</v>
      </c>
      <c r="P53" s="7">
        <v>2021</v>
      </c>
      <c r="Q53" s="7">
        <v>31</v>
      </c>
      <c r="R53" s="7">
        <v>5</v>
      </c>
      <c r="S53" s="7">
        <v>439</v>
      </c>
      <c r="T53" s="7">
        <v>440</v>
      </c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</row>
    <row r="54" spans="1:79" s="8" customFormat="1" ht="15">
      <c r="A54" s="1"/>
      <c r="B54" s="6" t="s">
        <v>268</v>
      </c>
      <c r="C54" s="6" t="s">
        <v>269</v>
      </c>
      <c r="D54" s="6" t="s">
        <v>236</v>
      </c>
      <c r="E54" s="7" t="s">
        <v>33</v>
      </c>
      <c r="F54" s="7">
        <f>VLOOKUP(N54,'[1]Revistas'!$B$2:$H$62913,2,FALSE)</f>
        <v>4.333</v>
      </c>
      <c r="G54" s="7" t="str">
        <f>VLOOKUP(N54,'[1]Revistas'!$B$2:$H$62913,3,FALSE)</f>
        <v>Q2</v>
      </c>
      <c r="H54" s="7" t="str">
        <f>VLOOKUP(N54,'[1]Revistas'!$B$2:$H$62913,4,FALSE)</f>
        <v>IMMUNOLOGY</v>
      </c>
      <c r="I54" s="7" t="str">
        <f>VLOOKUP(N54,'[1]Revistas'!$B$2:$H$62913,5,FALSE)</f>
        <v>77/162</v>
      </c>
      <c r="J54" s="7" t="str">
        <f>VLOOKUP(N54,'[1]Revistas'!$B$2:$H$62913,6,FALSE)</f>
        <v>NO</v>
      </c>
      <c r="K54" s="7" t="s">
        <v>270</v>
      </c>
      <c r="L54" s="7" t="s">
        <v>271</v>
      </c>
      <c r="M54" s="7">
        <v>4</v>
      </c>
      <c r="N54" s="7" t="s">
        <v>239</v>
      </c>
      <c r="O54" s="7" t="s">
        <v>28</v>
      </c>
      <c r="P54" s="7">
        <v>2021</v>
      </c>
      <c r="Q54" s="7">
        <v>31</v>
      </c>
      <c r="R54" s="7">
        <v>4</v>
      </c>
      <c r="S54" s="7">
        <v>308</v>
      </c>
      <c r="T54" s="7">
        <v>315</v>
      </c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</row>
    <row r="55" spans="1:79" s="8" customFormat="1" ht="15">
      <c r="A55" s="1"/>
      <c r="B55" s="6" t="s">
        <v>272</v>
      </c>
      <c r="C55" s="6" t="s">
        <v>273</v>
      </c>
      <c r="D55" s="6" t="s">
        <v>236</v>
      </c>
      <c r="E55" s="7" t="s">
        <v>104</v>
      </c>
      <c r="F55" s="7">
        <f>VLOOKUP(N55,'[1]Revistas'!$B$2:$H$62913,2,FALSE)</f>
        <v>4.333</v>
      </c>
      <c r="G55" s="7" t="str">
        <f>VLOOKUP(N55,'[1]Revistas'!$B$2:$H$62913,3,FALSE)</f>
        <v>Q2</v>
      </c>
      <c r="H55" s="7" t="str">
        <f>VLOOKUP(N55,'[1]Revistas'!$B$2:$H$62913,4,FALSE)</f>
        <v>IMMUNOLOGY</v>
      </c>
      <c r="I55" s="7" t="str">
        <f>VLOOKUP(N55,'[1]Revistas'!$B$2:$H$62913,5,FALSE)</f>
        <v>77/162</v>
      </c>
      <c r="J55" s="7" t="str">
        <f>VLOOKUP(N55,'[1]Revistas'!$B$2:$H$62913,6,FALSE)</f>
        <v>NO</v>
      </c>
      <c r="K55" s="7" t="s">
        <v>274</v>
      </c>
      <c r="L55" s="7" t="s">
        <v>275</v>
      </c>
      <c r="M55" s="7">
        <v>0</v>
      </c>
      <c r="N55" s="7" t="s">
        <v>239</v>
      </c>
      <c r="O55" s="7" t="s">
        <v>28</v>
      </c>
      <c r="P55" s="7">
        <v>2021</v>
      </c>
      <c r="Q55" s="7">
        <v>31</v>
      </c>
      <c r="R55" s="7">
        <v>2</v>
      </c>
      <c r="S55" s="7">
        <v>170</v>
      </c>
      <c r="T55" s="7" t="s">
        <v>100</v>
      </c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</row>
    <row r="56" spans="1:79" s="8" customFormat="1" ht="15">
      <c r="A56" s="1"/>
      <c r="B56" s="6" t="s">
        <v>276</v>
      </c>
      <c r="C56" s="6" t="s">
        <v>277</v>
      </c>
      <c r="D56" s="6" t="s">
        <v>236</v>
      </c>
      <c r="E56" s="7" t="s">
        <v>23</v>
      </c>
      <c r="F56" s="7">
        <f>VLOOKUP(N56,'[1]Revistas'!$B$2:$H$62913,2,FALSE)</f>
        <v>4.333</v>
      </c>
      <c r="G56" s="7" t="str">
        <f>VLOOKUP(N56,'[1]Revistas'!$B$2:$H$62913,3,FALSE)</f>
        <v>Q2</v>
      </c>
      <c r="H56" s="7" t="str">
        <f>VLOOKUP(N56,'[1]Revistas'!$B$2:$H$62913,4,FALSE)</f>
        <v>IMMUNOLOGY</v>
      </c>
      <c r="I56" s="7" t="str">
        <f>VLOOKUP(N56,'[1]Revistas'!$B$2:$H$62913,5,FALSE)</f>
        <v>77/162</v>
      </c>
      <c r="J56" s="7" t="str">
        <f>VLOOKUP(N56,'[1]Revistas'!$B$2:$H$62913,6,FALSE)</f>
        <v>NO</v>
      </c>
      <c r="K56" s="7" t="s">
        <v>278</v>
      </c>
      <c r="L56" s="7" t="s">
        <v>279</v>
      </c>
      <c r="M56" s="7">
        <v>0</v>
      </c>
      <c r="N56" s="7" t="s">
        <v>239</v>
      </c>
      <c r="O56" s="7" t="s">
        <v>28</v>
      </c>
      <c r="P56" s="7">
        <v>2021</v>
      </c>
      <c r="Q56" s="7">
        <v>31</v>
      </c>
      <c r="R56" s="7">
        <v>2</v>
      </c>
      <c r="S56" s="7">
        <v>120</v>
      </c>
      <c r="T56" s="7">
        <v>131</v>
      </c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</row>
    <row r="57" spans="1:79" s="8" customFormat="1" ht="15">
      <c r="A57" s="1"/>
      <c r="B57" s="6" t="s">
        <v>280</v>
      </c>
      <c r="C57" s="6" t="s">
        <v>281</v>
      </c>
      <c r="D57" s="6" t="s">
        <v>236</v>
      </c>
      <c r="E57" s="7" t="s">
        <v>104</v>
      </c>
      <c r="F57" s="7">
        <f>VLOOKUP(N57,'[1]Revistas'!$B$2:$H$62913,2,FALSE)</f>
        <v>4.333</v>
      </c>
      <c r="G57" s="7" t="str">
        <f>VLOOKUP(N57,'[1]Revistas'!$B$2:$H$62913,3,FALSE)</f>
        <v>Q2</v>
      </c>
      <c r="H57" s="7" t="str">
        <f>VLOOKUP(N57,'[1]Revistas'!$B$2:$H$62913,4,FALSE)</f>
        <v>IMMUNOLOGY</v>
      </c>
      <c r="I57" s="7" t="str">
        <f>VLOOKUP(N57,'[1]Revistas'!$B$2:$H$62913,5,FALSE)</f>
        <v>77/162</v>
      </c>
      <c r="J57" s="7" t="str">
        <f>VLOOKUP(N57,'[1]Revistas'!$B$2:$H$62913,6,FALSE)</f>
        <v>NO</v>
      </c>
      <c r="K57" s="7" t="s">
        <v>282</v>
      </c>
      <c r="L57" s="7" t="s">
        <v>283</v>
      </c>
      <c r="M57" s="7">
        <v>1</v>
      </c>
      <c r="N57" s="7" t="s">
        <v>239</v>
      </c>
      <c r="O57" s="7" t="s">
        <v>28</v>
      </c>
      <c r="P57" s="7">
        <v>2021</v>
      </c>
      <c r="Q57" s="7">
        <v>31</v>
      </c>
      <c r="R57" s="7">
        <v>5</v>
      </c>
      <c r="S57" s="7">
        <v>443</v>
      </c>
      <c r="T57" s="7">
        <v>445</v>
      </c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</row>
    <row r="58" spans="1:79" s="8" customFormat="1" ht="15">
      <c r="A58" s="1"/>
      <c r="B58" s="6" t="s">
        <v>284</v>
      </c>
      <c r="C58" s="6" t="s">
        <v>285</v>
      </c>
      <c r="D58" s="6" t="s">
        <v>236</v>
      </c>
      <c r="E58" s="7" t="s">
        <v>104</v>
      </c>
      <c r="F58" s="7">
        <f>VLOOKUP(N58,'[1]Revistas'!$B$2:$H$62913,2,FALSE)</f>
        <v>4.333</v>
      </c>
      <c r="G58" s="7" t="str">
        <f>VLOOKUP(N58,'[1]Revistas'!$B$2:$H$62913,3,FALSE)</f>
        <v>Q2</v>
      </c>
      <c r="H58" s="7" t="str">
        <f>VLOOKUP(N58,'[1]Revistas'!$B$2:$H$62913,4,FALSE)</f>
        <v>IMMUNOLOGY</v>
      </c>
      <c r="I58" s="7" t="str">
        <f>VLOOKUP(N58,'[1]Revistas'!$B$2:$H$62913,5,FALSE)</f>
        <v>77/162</v>
      </c>
      <c r="J58" s="7" t="str">
        <f>VLOOKUP(N58,'[1]Revistas'!$B$2:$H$62913,6,FALSE)</f>
        <v>NO</v>
      </c>
      <c r="K58" s="7" t="s">
        <v>286</v>
      </c>
      <c r="L58" s="7" t="s">
        <v>287</v>
      </c>
      <c r="M58" s="7">
        <v>0</v>
      </c>
      <c r="N58" s="7" t="s">
        <v>239</v>
      </c>
      <c r="O58" s="7" t="s">
        <v>28</v>
      </c>
      <c r="P58" s="7">
        <v>2021</v>
      </c>
      <c r="Q58" s="7">
        <v>31</v>
      </c>
      <c r="R58" s="7">
        <v>5</v>
      </c>
      <c r="S58" s="7">
        <v>433</v>
      </c>
      <c r="T58" s="7" t="s">
        <v>100</v>
      </c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</row>
    <row r="59" spans="1:79" s="8" customFormat="1" ht="15">
      <c r="A59" s="1"/>
      <c r="B59" s="6" t="s">
        <v>288</v>
      </c>
      <c r="C59" s="6" t="s">
        <v>289</v>
      </c>
      <c r="D59" s="6" t="s">
        <v>236</v>
      </c>
      <c r="E59" s="7" t="s">
        <v>23</v>
      </c>
      <c r="F59" s="7">
        <f>VLOOKUP(N59,'[1]Revistas'!$B$2:$H$62913,2,FALSE)</f>
        <v>4.333</v>
      </c>
      <c r="G59" s="7" t="str">
        <f>VLOOKUP(N59,'[1]Revistas'!$B$2:$H$62913,3,FALSE)</f>
        <v>Q2</v>
      </c>
      <c r="H59" s="7" t="str">
        <f>VLOOKUP(N59,'[1]Revistas'!$B$2:$H$62913,4,FALSE)</f>
        <v>IMMUNOLOGY</v>
      </c>
      <c r="I59" s="7" t="str">
        <f>VLOOKUP(N59,'[1]Revistas'!$B$2:$H$62913,5,FALSE)</f>
        <v>77/162</v>
      </c>
      <c r="J59" s="7" t="str">
        <f>VLOOKUP(N59,'[1]Revistas'!$B$2:$H$62913,6,FALSE)</f>
        <v>NO</v>
      </c>
      <c r="K59" s="7" t="s">
        <v>290</v>
      </c>
      <c r="L59" s="7" t="s">
        <v>291</v>
      </c>
      <c r="M59" s="7">
        <v>5</v>
      </c>
      <c r="N59" s="7" t="s">
        <v>239</v>
      </c>
      <c r="O59" s="7" t="s">
        <v>28</v>
      </c>
      <c r="P59" s="7">
        <v>2021</v>
      </c>
      <c r="Q59" s="7">
        <v>31</v>
      </c>
      <c r="R59" s="7">
        <v>1</v>
      </c>
      <c r="S59" s="7">
        <v>1</v>
      </c>
      <c r="T59" s="7">
        <v>16</v>
      </c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</row>
    <row r="60" spans="1:79" s="8" customFormat="1" ht="15">
      <c r="A60" s="1"/>
      <c r="B60" s="6" t="s">
        <v>292</v>
      </c>
      <c r="C60" s="6" t="s">
        <v>293</v>
      </c>
      <c r="D60" s="6" t="s">
        <v>294</v>
      </c>
      <c r="E60" s="7" t="s">
        <v>33</v>
      </c>
      <c r="F60" s="7">
        <f>VLOOKUP(N60,'[1]Revistas'!$B$2:$H$62913,2,FALSE)</f>
        <v>6.166</v>
      </c>
      <c r="G60" s="7" t="str">
        <f>VLOOKUP(N60,'[1]Revistas'!$B$2:$H$62913,3,FALSE)</f>
        <v>Q1</v>
      </c>
      <c r="H60" s="7" t="str">
        <f>VLOOKUP(N60,'[1]Revistas'!$B$2:$H$62913,4,FALSE)</f>
        <v>DERMATOLOGY</v>
      </c>
      <c r="I60" s="7" t="str">
        <f>VLOOKUP(N60,'[1]Revistas'!$B$2:$H$62913,5,FALSE)</f>
        <v>7 DE 68</v>
      </c>
      <c r="J60" s="7" t="str">
        <f>VLOOKUP(N60,'[1]Revistas'!$B$2:$H$62913,6,FALSE)</f>
        <v>NO</v>
      </c>
      <c r="K60" s="7" t="s">
        <v>295</v>
      </c>
      <c r="L60" s="7" t="s">
        <v>296</v>
      </c>
      <c r="M60" s="7">
        <v>0</v>
      </c>
      <c r="N60" s="7" t="s">
        <v>297</v>
      </c>
      <c r="O60" s="7" t="s">
        <v>205</v>
      </c>
      <c r="P60" s="7">
        <v>2021</v>
      </c>
      <c r="Q60" s="7">
        <v>35</v>
      </c>
      <c r="R60" s="7">
        <v>12</v>
      </c>
      <c r="S60" s="7">
        <v>2421</v>
      </c>
      <c r="T60" s="7">
        <v>2430</v>
      </c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1:79" s="8" customFormat="1" ht="15">
      <c r="A61" s="1"/>
      <c r="B61" s="6" t="s">
        <v>298</v>
      </c>
      <c r="C61" s="6" t="s">
        <v>299</v>
      </c>
      <c r="D61" s="6" t="s">
        <v>300</v>
      </c>
      <c r="E61" s="7" t="s">
        <v>33</v>
      </c>
      <c r="F61" s="7">
        <f>VLOOKUP(N61,'[1]Revistas'!$B$2:$H$62913,2,FALSE)</f>
        <v>2.584</v>
      </c>
      <c r="G61" s="7" t="str">
        <f>VLOOKUP(N61,'[1]Revistas'!$B$2:$H$62913,3,FALSE)</f>
        <v>Q3</v>
      </c>
      <c r="H61" s="7" t="str">
        <f>VLOOKUP(N61,'[1]Revistas'!$B$2:$H$62913,4,FALSE)</f>
        <v>RESPIRATORY SYSTEM</v>
      </c>
      <c r="I61" s="7" t="str">
        <f>VLOOKUP(N61,'[1]Revistas'!$B$2:$H$62913,5,FALSE)</f>
        <v>46/64</v>
      </c>
      <c r="J61" s="7" t="str">
        <f>VLOOKUP(N61,'[1]Revistas'!$B$2:$H$62913,6,FALSE)</f>
        <v>NO</v>
      </c>
      <c r="K61" s="7" t="s">
        <v>301</v>
      </c>
      <c r="L61" s="7" t="s">
        <v>302</v>
      </c>
      <c r="M61" s="7">
        <v>1</v>
      </c>
      <c r="N61" s="7" t="s">
        <v>303</v>
      </c>
      <c r="O61" s="7" t="s">
        <v>63</v>
      </c>
      <c r="P61" s="7">
        <v>2021</v>
      </c>
      <c r="Q61" s="7">
        <v>199</v>
      </c>
      <c r="R61" s="7">
        <v>5</v>
      </c>
      <c r="S61" s="7">
        <v>507</v>
      </c>
      <c r="T61" s="7">
        <v>515</v>
      </c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62" spans="1:79" s="8" customFormat="1" ht="15">
      <c r="A62" s="1"/>
      <c r="B62" s="6" t="s">
        <v>304</v>
      </c>
      <c r="C62" s="6" t="s">
        <v>305</v>
      </c>
      <c r="D62" s="6" t="s">
        <v>306</v>
      </c>
      <c r="E62" s="7" t="s">
        <v>33</v>
      </c>
      <c r="F62" s="7" t="str">
        <f>VLOOKUP(N62,'[1]Revistas'!$B$2:$H$62913,2,FALSE)</f>
        <v>not indexed</v>
      </c>
      <c r="G62" s="7" t="str">
        <f>VLOOKUP(N62,'[1]Revistas'!$B$2:$H$62913,3,FALSE)</f>
        <v>not indexed</v>
      </c>
      <c r="H62" s="7" t="str">
        <f>VLOOKUP(N62,'[1]Revistas'!$B$2:$H$62913,4,FALSE)</f>
        <v>not indexed</v>
      </c>
      <c r="I62" s="7" t="str">
        <f>VLOOKUP(N62,'[1]Revistas'!$B$2:$H$62913,5,FALSE)</f>
        <v>not indexed</v>
      </c>
      <c r="J62" s="7" t="str">
        <f>VLOOKUP(N62,'[1]Revistas'!$B$2:$H$62913,6,FALSE)</f>
        <v>NO</v>
      </c>
      <c r="K62" s="7" t="s">
        <v>307</v>
      </c>
      <c r="L62" s="7" t="s">
        <v>308</v>
      </c>
      <c r="M62" s="7">
        <v>0</v>
      </c>
      <c r="N62" s="7" t="s">
        <v>309</v>
      </c>
      <c r="O62" s="7" t="s">
        <v>71</v>
      </c>
      <c r="P62" s="7">
        <v>2021</v>
      </c>
      <c r="Q62" s="7">
        <v>47</v>
      </c>
      <c r="R62" s="7">
        <v>6</v>
      </c>
      <c r="S62" s="7">
        <v>376</v>
      </c>
      <c r="T62" s="7">
        <v>384</v>
      </c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</row>
    <row r="63" spans="1:79" s="8" customFormat="1" ht="15">
      <c r="A63" s="1"/>
      <c r="B63" s="6" t="s">
        <v>310</v>
      </c>
      <c r="C63" s="6" t="s">
        <v>311</v>
      </c>
      <c r="D63" s="6" t="s">
        <v>312</v>
      </c>
      <c r="E63" s="7" t="s">
        <v>33</v>
      </c>
      <c r="F63" s="7">
        <f>VLOOKUP(N63,'[1]Revistas'!$B$2:$H$62913,2,FALSE)</f>
        <v>4.123</v>
      </c>
      <c r="G63" s="7" t="str">
        <f>VLOOKUP(N63,'[1]Revistas'!$B$2:$H$62913,3,FALSE)</f>
        <v>Q2</v>
      </c>
      <c r="H63" s="7" t="str">
        <f>VLOOKUP(N63,'[1]Revistas'!$B$2:$H$62913,4,FALSE)</f>
        <v>GENETICS &amp; HEREDITY</v>
      </c>
      <c r="I63" s="7" t="str">
        <f>VLOOKUP(N63,'[1]Revistas'!$B$2:$H$62913,5,FALSE)</f>
        <v>64/175</v>
      </c>
      <c r="J63" s="7" t="str">
        <f>VLOOKUP(N63,'[1]Revistas'!$B$2:$H$62913,6,FALSE)</f>
        <v>NO</v>
      </c>
      <c r="K63" s="7" t="s">
        <v>313</v>
      </c>
      <c r="L63" s="7" t="s">
        <v>314</v>
      </c>
      <c r="M63" s="7">
        <v>2</v>
      </c>
      <c r="N63" s="7" t="s">
        <v>315</v>
      </c>
      <c r="O63" s="7" t="s">
        <v>316</v>
      </c>
      <c r="P63" s="7">
        <v>2021</v>
      </c>
      <c r="Q63" s="7">
        <v>16</v>
      </c>
      <c r="R63" s="7">
        <v>1</v>
      </c>
      <c r="S63" s="7" t="s">
        <v>28</v>
      </c>
      <c r="T63" s="7">
        <v>86</v>
      </c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</row>
    <row r="64" spans="1:79" s="8" customFormat="1" ht="15">
      <c r="A64" s="1"/>
      <c r="B64" s="6" t="s">
        <v>310</v>
      </c>
      <c r="C64" s="6" t="s">
        <v>317</v>
      </c>
      <c r="D64" s="6" t="s">
        <v>312</v>
      </c>
      <c r="E64" s="7" t="s">
        <v>318</v>
      </c>
      <c r="F64" s="7">
        <f>VLOOKUP(N64,'[1]Revistas'!$B$2:$H$62913,2,FALSE)</f>
        <v>4.123</v>
      </c>
      <c r="G64" s="7" t="str">
        <f>VLOOKUP(N64,'[1]Revistas'!$B$2:$H$62913,3,FALSE)</f>
        <v>Q2</v>
      </c>
      <c r="H64" s="7" t="str">
        <f>VLOOKUP(N64,'[1]Revistas'!$B$2:$H$62913,4,FALSE)</f>
        <v>GENETICS &amp; HEREDITY</v>
      </c>
      <c r="I64" s="7" t="str">
        <f>VLOOKUP(N64,'[1]Revistas'!$B$2:$H$62913,5,FALSE)</f>
        <v>64/175</v>
      </c>
      <c r="J64" s="7" t="str">
        <f>VLOOKUP(N64,'[1]Revistas'!$B$2:$H$62913,6,FALSE)</f>
        <v>NO</v>
      </c>
      <c r="K64" s="7" t="s">
        <v>319</v>
      </c>
      <c r="L64" s="7" t="s">
        <v>314</v>
      </c>
      <c r="M64" s="7">
        <v>0</v>
      </c>
      <c r="N64" s="7" t="s">
        <v>315</v>
      </c>
      <c r="O64" s="7" t="s">
        <v>320</v>
      </c>
      <c r="P64" s="7">
        <v>2021</v>
      </c>
      <c r="Q64" s="7">
        <v>16</v>
      </c>
      <c r="R64" s="7">
        <v>1</v>
      </c>
      <c r="S64" s="7" t="s">
        <v>28</v>
      </c>
      <c r="T64" s="7">
        <v>329</v>
      </c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</row>
    <row r="65" spans="1:79" s="8" customFormat="1" ht="15">
      <c r="A65" s="1"/>
      <c r="B65" s="6" t="s">
        <v>321</v>
      </c>
      <c r="C65" s="6" t="s">
        <v>322</v>
      </c>
      <c r="D65" s="6" t="s">
        <v>323</v>
      </c>
      <c r="E65" s="7" t="s">
        <v>60</v>
      </c>
      <c r="F65" s="7">
        <f>VLOOKUP(N65,'[1]Revistas'!$B$2:$H$62913,2,FALSE)</f>
        <v>6.377</v>
      </c>
      <c r="G65" s="7" t="str">
        <f>VLOOKUP(N65,'[1]Revistas'!$B$2:$H$62913,3,FALSE)</f>
        <v>Q1</v>
      </c>
      <c r="H65" s="7" t="str">
        <f>VLOOKUP(N65,'[1]Revistas'!$B$2:$H$62913,4,FALSE)</f>
        <v>PEDIATRICS</v>
      </c>
      <c r="I65" s="7" t="str">
        <f>VLOOKUP(N65,'[1]Revistas'!$B$2:$H$62913,5,FALSE)</f>
        <v>5/129</v>
      </c>
      <c r="J65" s="7" t="str">
        <f>VLOOKUP(N65,'[1]Revistas'!$B$2:$H$62913,6,FALSE)</f>
        <v>SI</v>
      </c>
      <c r="K65" s="7" t="s">
        <v>324</v>
      </c>
      <c r="L65" s="7" t="s">
        <v>325</v>
      </c>
      <c r="M65" s="7">
        <v>0</v>
      </c>
      <c r="N65" s="7" t="s">
        <v>326</v>
      </c>
      <c r="O65" s="7" t="s">
        <v>140</v>
      </c>
      <c r="P65" s="7">
        <v>2021</v>
      </c>
      <c r="Q65" s="7">
        <v>32</v>
      </c>
      <c r="R65" s="7">
        <v>6</v>
      </c>
      <c r="S65" s="7">
        <v>1392</v>
      </c>
      <c r="T65" s="7">
        <v>1396</v>
      </c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</row>
    <row r="66" spans="1:79" s="8" customFormat="1" ht="15">
      <c r="A66" s="1"/>
      <c r="B66" s="6" t="s">
        <v>327</v>
      </c>
      <c r="C66" s="6" t="s">
        <v>328</v>
      </c>
      <c r="D66" s="6" t="s">
        <v>329</v>
      </c>
      <c r="E66" s="7" t="s">
        <v>33</v>
      </c>
      <c r="F66" s="7" t="str">
        <f>VLOOKUP(N66,'[1]Revistas'!$B$2:$H$62913,2,FALSE)</f>
        <v>not indexed</v>
      </c>
      <c r="G66" s="7" t="str">
        <f>VLOOKUP(N66,'[1]Revistas'!$B$2:$H$62913,3,FALSE)</f>
        <v>not indexed</v>
      </c>
      <c r="H66" s="7" t="str">
        <f>VLOOKUP(N66,'[1]Revistas'!$B$2:$H$62913,4,FALSE)</f>
        <v>not indexed</v>
      </c>
      <c r="I66" s="7" t="str">
        <f>VLOOKUP(N66,'[1]Revistas'!$B$2:$H$62913,5,FALSE)</f>
        <v>not indexed</v>
      </c>
      <c r="J66" s="7" t="str">
        <f>VLOOKUP(N66,'[1]Revistas'!$B$2:$H$62913,6,FALSE)</f>
        <v>NO</v>
      </c>
      <c r="K66" s="7" t="s">
        <v>330</v>
      </c>
      <c r="L66" s="7" t="s">
        <v>331</v>
      </c>
      <c r="M66" s="7">
        <v>0</v>
      </c>
      <c r="N66" s="7" t="s">
        <v>332</v>
      </c>
      <c r="O66" s="7" t="s">
        <v>44</v>
      </c>
      <c r="P66" s="7">
        <v>2021</v>
      </c>
      <c r="Q66" s="7">
        <v>25</v>
      </c>
      <c r="R66" s="7" t="s">
        <v>28</v>
      </c>
      <c r="S66" s="7">
        <v>61</v>
      </c>
      <c r="T66" s="7">
        <v>62</v>
      </c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</row>
    <row r="67" spans="1:79" s="8" customFormat="1" ht="15">
      <c r="A67" s="1"/>
      <c r="B67" s="6" t="s">
        <v>333</v>
      </c>
      <c r="C67" s="6" t="s">
        <v>173</v>
      </c>
      <c r="D67" s="6" t="s">
        <v>334</v>
      </c>
      <c r="E67" s="7" t="s">
        <v>33</v>
      </c>
      <c r="F67" s="7">
        <f>VLOOKUP(N67,'[1]Revistas'!$B$2:$H$62913,2,FALSE)</f>
        <v>0.288</v>
      </c>
      <c r="G67" s="7" t="str">
        <f>VLOOKUP(N67,'[1]Revistas'!$B$2:$H$62913,3,FALSE)</f>
        <v>Q4</v>
      </c>
      <c r="H67" s="7" t="str">
        <f>VLOOKUP(N67,'[1]Revistas'!$B$2:$H$62913,4,FALSE)</f>
        <v>ALLERGY</v>
      </c>
      <c r="I67" s="7" t="str">
        <f>VLOOKUP(N67,'[1]Revistas'!$B$2:$H$62913,5,FALSE)</f>
        <v>27/28</v>
      </c>
      <c r="J67" s="7" t="str">
        <f>VLOOKUP(N67,'[1]Revistas'!$B$2:$H$62913,6,FALSE)</f>
        <v>NO</v>
      </c>
      <c r="K67" s="7" t="s">
        <v>335</v>
      </c>
      <c r="L67" s="7" t="s">
        <v>336</v>
      </c>
      <c r="M67" s="7">
        <v>0</v>
      </c>
      <c r="N67" s="7" t="s">
        <v>337</v>
      </c>
      <c r="O67" s="7" t="s">
        <v>192</v>
      </c>
      <c r="P67" s="7">
        <v>2021</v>
      </c>
      <c r="Q67" s="7">
        <v>61</v>
      </c>
      <c r="R67" s="7">
        <v>4</v>
      </c>
      <c r="S67" s="7">
        <v>223</v>
      </c>
      <c r="T67" s="7">
        <v>225</v>
      </c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</row>
    <row r="68" spans="2:20" s="1" customFormat="1" ht="15">
      <c r="B68" s="2"/>
      <c r="G68" s="2"/>
      <c r="H68" s="2"/>
      <c r="I68" s="2"/>
      <c r="J68" s="2"/>
      <c r="N68" s="2"/>
      <c r="O68" s="2"/>
      <c r="P68" s="2"/>
      <c r="Q68" s="2"/>
      <c r="R68" s="2"/>
      <c r="S68" s="2"/>
      <c r="T68" s="2"/>
    </row>
    <row r="69" spans="6:20" s="1" customFormat="1" ht="15" hidden="1"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ht="15" hidden="1"/>
    <row r="1040" spans="5:21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2:21" s="10" customFormat="1" ht="15" hidden="1">
      <c r="B1041" s="10" t="s">
        <v>4</v>
      </c>
      <c r="C1041" s="10" t="s">
        <v>4</v>
      </c>
      <c r="D1041" s="10" t="s">
        <v>4</v>
      </c>
      <c r="E1041" s="11" t="s">
        <v>5</v>
      </c>
      <c r="F1041" s="11" t="s">
        <v>4</v>
      </c>
      <c r="G1041" s="11" t="s">
        <v>6</v>
      </c>
      <c r="H1041" s="11" t="s">
        <v>338</v>
      </c>
      <c r="I1041" s="11" t="s">
        <v>4</v>
      </c>
      <c r="J1041" s="11" t="s">
        <v>9</v>
      </c>
      <c r="K1041" s="11" t="s">
        <v>339</v>
      </c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</row>
    <row r="1042" spans="2:21" s="10" customFormat="1" ht="15" hidden="1">
      <c r="B1042" s="10" t="s">
        <v>33</v>
      </c>
      <c r="C1042" s="10">
        <f>DCOUNTA(A4:T1035,C1041,B1041:B1042)</f>
        <v>24</v>
      </c>
      <c r="D1042" s="10" t="s">
        <v>33</v>
      </c>
      <c r="E1042" s="11">
        <f>DSUM(A4:T1036,F4,D1041:D1042)</f>
        <v>127.44500000000002</v>
      </c>
      <c r="F1042" s="11" t="s">
        <v>33</v>
      </c>
      <c r="G1042" s="11" t="s">
        <v>340</v>
      </c>
      <c r="H1042" s="11">
        <f>DCOUNTA(A4:T1036,G4,F1041:G1042)</f>
        <v>11</v>
      </c>
      <c r="I1042" s="11" t="s">
        <v>33</v>
      </c>
      <c r="J1042" s="11" t="s">
        <v>341</v>
      </c>
      <c r="K1042" s="11">
        <f>DCOUNTA(A4:T1036,J4,I1041:J1042)</f>
        <v>4</v>
      </c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</row>
    <row r="1043" spans="5:21" s="10" customFormat="1" ht="15" hidden="1"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</row>
    <row r="1044" spans="2:21" s="10" customFormat="1" ht="15" hidden="1">
      <c r="B1044" s="10" t="s">
        <v>4</v>
      </c>
      <c r="D1044" s="10" t="s">
        <v>4</v>
      </c>
      <c r="E1044" s="11" t="s">
        <v>5</v>
      </c>
      <c r="F1044" s="11" t="s">
        <v>4</v>
      </c>
      <c r="G1044" s="11" t="s">
        <v>6</v>
      </c>
      <c r="H1044" s="11" t="s">
        <v>338</v>
      </c>
      <c r="I1044" s="11" t="s">
        <v>4</v>
      </c>
      <c r="J1044" s="11" t="s">
        <v>9</v>
      </c>
      <c r="K1044" s="11" t="s">
        <v>339</v>
      </c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</row>
    <row r="1045" spans="2:21" s="10" customFormat="1" ht="15" hidden="1">
      <c r="B1045" s="10" t="s">
        <v>60</v>
      </c>
      <c r="C1045" s="10">
        <f>DCOUNTA(A4:T1036,E4,B1044:B1045)</f>
        <v>6</v>
      </c>
      <c r="D1045" s="10" t="s">
        <v>60</v>
      </c>
      <c r="E1045" s="11">
        <f>DSUM(A4:T1036,E1044,D1044:D1045)</f>
        <v>42.068000000000005</v>
      </c>
      <c r="F1045" s="11" t="s">
        <v>60</v>
      </c>
      <c r="G1045" s="11" t="s">
        <v>340</v>
      </c>
      <c r="H1045" s="11">
        <f>DCOUNTA(A4:T1036,G4,F1044:G1045)</f>
        <v>3</v>
      </c>
      <c r="I1045" s="11" t="s">
        <v>60</v>
      </c>
      <c r="J1045" s="11" t="s">
        <v>341</v>
      </c>
      <c r="K1045" s="11">
        <f>DCOUNTA(A4:T1036,J4,I1044:J1045)</f>
        <v>2</v>
      </c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</row>
    <row r="1046" spans="5:21" s="10" customFormat="1" ht="15" hidden="1"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</row>
    <row r="1047" spans="2:21" s="10" customFormat="1" ht="15" hidden="1">
      <c r="B1047" s="10" t="s">
        <v>4</v>
      </c>
      <c r="D1047" s="10" t="s">
        <v>4</v>
      </c>
      <c r="E1047" s="11" t="s">
        <v>5</v>
      </c>
      <c r="F1047" s="11" t="s">
        <v>4</v>
      </c>
      <c r="G1047" s="11" t="s">
        <v>6</v>
      </c>
      <c r="H1047" s="11" t="s">
        <v>338</v>
      </c>
      <c r="I1047" s="11" t="s">
        <v>4</v>
      </c>
      <c r="J1047" s="11" t="s">
        <v>9</v>
      </c>
      <c r="K1047" s="11" t="s">
        <v>339</v>
      </c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</row>
    <row r="1048" spans="2:21" s="10" customFormat="1" ht="15" hidden="1">
      <c r="B1048" s="10" t="s">
        <v>318</v>
      </c>
      <c r="C1048" s="10">
        <f>DCOUNTA(A4:T1036,E4,B1047:B1048)</f>
        <v>1</v>
      </c>
      <c r="D1048" s="10" t="s">
        <v>318</v>
      </c>
      <c r="E1048" s="11">
        <f>DSUM(A4:T1036,F4,D1047:D1048)</f>
        <v>4.123</v>
      </c>
      <c r="F1048" s="11" t="s">
        <v>318</v>
      </c>
      <c r="G1048" s="11" t="s">
        <v>340</v>
      </c>
      <c r="H1048" s="11">
        <f>DCOUNTA(A4:T1036,G4,F1047:G1048)</f>
        <v>0</v>
      </c>
      <c r="I1048" s="11" t="s">
        <v>318</v>
      </c>
      <c r="J1048" s="11" t="s">
        <v>341</v>
      </c>
      <c r="K1048" s="11">
        <f>DCOUNTA(A4:T1036,J4,I1047:J1048)</f>
        <v>0</v>
      </c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</row>
    <row r="1049" spans="5:21" s="10" customFormat="1" ht="15" hidden="1"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</row>
    <row r="1050" spans="2:21" s="10" customFormat="1" ht="15" hidden="1">
      <c r="B1050" s="10" t="s">
        <v>4</v>
      </c>
      <c r="D1050" s="10" t="s">
        <v>4</v>
      </c>
      <c r="E1050" s="11" t="s">
        <v>5</v>
      </c>
      <c r="F1050" s="11" t="s">
        <v>4</v>
      </c>
      <c r="G1050" s="11" t="s">
        <v>6</v>
      </c>
      <c r="H1050" s="11" t="s">
        <v>338</v>
      </c>
      <c r="I1050" s="11" t="s">
        <v>4</v>
      </c>
      <c r="J1050" s="11" t="s">
        <v>9</v>
      </c>
      <c r="K1050" s="11" t="s">
        <v>339</v>
      </c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</row>
    <row r="1051" spans="2:21" s="10" customFormat="1" ht="15" hidden="1">
      <c r="B1051" s="10" t="s">
        <v>104</v>
      </c>
      <c r="C1051" s="10">
        <f>DCOUNTA(C4:T1036,E4,B1050:B1051)</f>
        <v>9</v>
      </c>
      <c r="D1051" s="10" t="s">
        <v>104</v>
      </c>
      <c r="E1051" s="11">
        <f>DSUM(A4:T1036,F4,D1050:D1051)</f>
        <v>44.602999999999994</v>
      </c>
      <c r="F1051" s="11" t="s">
        <v>104</v>
      </c>
      <c r="G1051" s="11" t="s">
        <v>340</v>
      </c>
      <c r="H1051" s="11">
        <f>DCOUNTA(A4:T1036,G4,F1050:G1051)</f>
        <v>1</v>
      </c>
      <c r="I1051" s="11" t="s">
        <v>104</v>
      </c>
      <c r="J1051" s="11" t="s">
        <v>341</v>
      </c>
      <c r="K1051" s="11">
        <f>DCOUNTA(A4:T1036,J4,I1050:J1051)</f>
        <v>0</v>
      </c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</row>
    <row r="1052" spans="5:21" s="10" customFormat="1" ht="15" hidden="1"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</row>
    <row r="1053" spans="5:21" s="10" customFormat="1" ht="15" hidden="1"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</row>
    <row r="1054" spans="2:21" s="10" customFormat="1" ht="15" hidden="1">
      <c r="B1054" s="10" t="s">
        <v>4</v>
      </c>
      <c r="D1054" s="10" t="s">
        <v>4</v>
      </c>
      <c r="E1054" s="11" t="s">
        <v>5</v>
      </c>
      <c r="F1054" s="11" t="s">
        <v>4</v>
      </c>
      <c r="G1054" s="11" t="s">
        <v>6</v>
      </c>
      <c r="H1054" s="11" t="s">
        <v>338</v>
      </c>
      <c r="I1054" s="11" t="s">
        <v>4</v>
      </c>
      <c r="J1054" s="11" t="s">
        <v>9</v>
      </c>
      <c r="K1054" s="11" t="s">
        <v>339</v>
      </c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</row>
    <row r="1055" spans="2:21" s="10" customFormat="1" ht="15" hidden="1">
      <c r="B1055" s="10" t="s">
        <v>41</v>
      </c>
      <c r="C1055" s="10">
        <f>DCOUNTA(A4:T1036,E4,B1054:B1055)</f>
        <v>13</v>
      </c>
      <c r="D1055" s="10" t="s">
        <v>41</v>
      </c>
      <c r="E1055" s="11">
        <f>DSUM(A4:T1036,F4,D1054:D1055)</f>
        <v>188.52299999999997</v>
      </c>
      <c r="F1055" s="11" t="s">
        <v>41</v>
      </c>
      <c r="G1055" s="11" t="s">
        <v>340</v>
      </c>
      <c r="H1055" s="11">
        <f>DCOUNTA(A4:T1036,G4,F1054:G1055)</f>
        <v>13</v>
      </c>
      <c r="I1055" s="11" t="s">
        <v>41</v>
      </c>
      <c r="J1055" s="11" t="s">
        <v>341</v>
      </c>
      <c r="K1055" s="11">
        <f>DCOUNTA(A4:T1036,J4,I1054:J1055)</f>
        <v>13</v>
      </c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</row>
    <row r="1056" spans="5:21" s="10" customFormat="1" ht="15" hidden="1"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</row>
    <row r="1057" spans="2:21" s="10" customFormat="1" ht="15" hidden="1">
      <c r="B1057" s="10" t="s">
        <v>4</v>
      </c>
      <c r="D1057" s="10" t="s">
        <v>4</v>
      </c>
      <c r="E1057" s="11" t="s">
        <v>5</v>
      </c>
      <c r="F1057" s="11" t="s">
        <v>4</v>
      </c>
      <c r="G1057" s="11" t="s">
        <v>6</v>
      </c>
      <c r="H1057" s="11" t="s">
        <v>338</v>
      </c>
      <c r="I1057" s="11" t="s">
        <v>4</v>
      </c>
      <c r="J1057" s="11" t="s">
        <v>9</v>
      </c>
      <c r="K1057" s="11" t="s">
        <v>339</v>
      </c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</row>
    <row r="1058" spans="2:21" s="10" customFormat="1" ht="15" hidden="1">
      <c r="B1058" s="10" t="s">
        <v>23</v>
      </c>
      <c r="C1058" s="10">
        <f>DCOUNTA(B4:T1036,B1057,B1057:B1058)</f>
        <v>10</v>
      </c>
      <c r="D1058" s="10" t="s">
        <v>23</v>
      </c>
      <c r="E1058" s="11">
        <f>DSUM(A4:T1036,F4,D1057:D1058)</f>
        <v>48.800999999999995</v>
      </c>
      <c r="F1058" s="11" t="s">
        <v>23</v>
      </c>
      <c r="G1058" s="11" t="s">
        <v>340</v>
      </c>
      <c r="H1058" s="11">
        <f>DCOUNTA(A4:T1036,G4,F1057:G1058)</f>
        <v>3</v>
      </c>
      <c r="I1058" s="11" t="s">
        <v>23</v>
      </c>
      <c r="J1058" s="11" t="s">
        <v>341</v>
      </c>
      <c r="K1058" s="11">
        <f>DCOUNTA(A4:T1036,J4,I1057:J1058)</f>
        <v>0</v>
      </c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</row>
    <row r="1059" spans="5:21" s="10" customFormat="1" ht="15"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</row>
    <row r="1060" spans="3:52" s="10" customFormat="1" ht="15.75">
      <c r="C1060" s="12" t="s">
        <v>342</v>
      </c>
      <c r="D1060" s="12" t="s">
        <v>343</v>
      </c>
      <c r="E1060" s="12" t="s">
        <v>344</v>
      </c>
      <c r="F1060" s="12" t="s">
        <v>345</v>
      </c>
      <c r="G1060" s="12" t="s">
        <v>346</v>
      </c>
      <c r="H1060" s="11"/>
      <c r="I1060" s="11"/>
      <c r="J1060" s="11"/>
      <c r="K1060" s="11"/>
      <c r="L1060" s="11"/>
      <c r="M1060" s="11"/>
      <c r="N1060" s="11"/>
      <c r="O1060" s="13"/>
      <c r="P1060" s="11"/>
      <c r="Q1060" s="11"/>
      <c r="R1060" s="11"/>
      <c r="S1060" s="11"/>
      <c r="T1060" s="11"/>
      <c r="U1060" s="11"/>
      <c r="AY1060" s="10" t="s">
        <v>347</v>
      </c>
      <c r="AZ1060" s="10" t="s">
        <v>348</v>
      </c>
    </row>
    <row r="1061" spans="3:21" s="10" customFormat="1" ht="15.75">
      <c r="C1061" s="14">
        <f>C1042</f>
        <v>24</v>
      </c>
      <c r="D1061" s="15" t="s">
        <v>349</v>
      </c>
      <c r="E1061" s="15">
        <f>E1042</f>
        <v>127.44500000000002</v>
      </c>
      <c r="F1061" s="14">
        <f>H1042</f>
        <v>11</v>
      </c>
      <c r="G1061" s="14">
        <f>K1042</f>
        <v>4</v>
      </c>
      <c r="H1061" s="11"/>
      <c r="I1061" s="11"/>
      <c r="J1061" s="11"/>
      <c r="K1061" s="11"/>
      <c r="L1061" s="11"/>
      <c r="M1061" s="11"/>
      <c r="N1061" s="11"/>
      <c r="O1061" s="13"/>
      <c r="P1061" s="11"/>
      <c r="Q1061" s="11"/>
      <c r="R1061" s="11"/>
      <c r="S1061" s="11"/>
      <c r="T1061" s="11"/>
      <c r="U1061" s="11"/>
    </row>
    <row r="1062" spans="3:21" s="10" customFormat="1" ht="15.75">
      <c r="C1062" s="14">
        <f>C1045</f>
        <v>6</v>
      </c>
      <c r="D1062" s="15" t="s">
        <v>350</v>
      </c>
      <c r="E1062" s="15">
        <f>E1045</f>
        <v>42.068000000000005</v>
      </c>
      <c r="F1062" s="14">
        <f>H1045</f>
        <v>3</v>
      </c>
      <c r="G1062" s="14">
        <f>K1045</f>
        <v>2</v>
      </c>
      <c r="H1062" s="11"/>
      <c r="I1062" s="11"/>
      <c r="J1062" s="11"/>
      <c r="K1062" s="11"/>
      <c r="L1062" s="11"/>
      <c r="M1062" s="11"/>
      <c r="N1062" s="11"/>
      <c r="O1062" s="13"/>
      <c r="P1062" s="11"/>
      <c r="Q1062" s="11"/>
      <c r="R1062" s="11"/>
      <c r="S1062" s="11"/>
      <c r="T1062" s="11"/>
      <c r="U1062" s="11"/>
    </row>
    <row r="1063" spans="3:21" s="10" customFormat="1" ht="15.75">
      <c r="C1063" s="14">
        <f>C1048</f>
        <v>1</v>
      </c>
      <c r="D1063" s="15" t="s">
        <v>351</v>
      </c>
      <c r="E1063" s="15">
        <f>E1048</f>
        <v>4.123</v>
      </c>
      <c r="F1063" s="14">
        <f>H1048</f>
        <v>0</v>
      </c>
      <c r="G1063" s="14">
        <f>K1048</f>
        <v>0</v>
      </c>
      <c r="H1063" s="11"/>
      <c r="I1063" s="11"/>
      <c r="J1063" s="11"/>
      <c r="K1063" s="11"/>
      <c r="L1063" s="11"/>
      <c r="M1063" s="11"/>
      <c r="N1063" s="11"/>
      <c r="O1063" s="13"/>
      <c r="P1063" s="11"/>
      <c r="Q1063" s="11"/>
      <c r="R1063" s="11"/>
      <c r="S1063" s="11"/>
      <c r="T1063" s="11"/>
      <c r="U1063" s="11"/>
    </row>
    <row r="1064" spans="3:21" s="10" customFormat="1" ht="15.75">
      <c r="C1064" s="14">
        <f>C1051</f>
        <v>9</v>
      </c>
      <c r="D1064" s="15" t="s">
        <v>352</v>
      </c>
      <c r="E1064" s="15">
        <f>E1051</f>
        <v>44.602999999999994</v>
      </c>
      <c r="F1064" s="14">
        <f>H1051</f>
        <v>1</v>
      </c>
      <c r="G1064" s="14">
        <f>K1051</f>
        <v>0</v>
      </c>
      <c r="H1064" s="11"/>
      <c r="I1064" s="11"/>
      <c r="J1064" s="11"/>
      <c r="K1064" s="11"/>
      <c r="L1064" s="11"/>
      <c r="M1064" s="11"/>
      <c r="N1064" s="11"/>
      <c r="O1064" s="13"/>
      <c r="P1064" s="11"/>
      <c r="Q1064" s="11"/>
      <c r="R1064" s="11"/>
      <c r="S1064" s="11"/>
      <c r="T1064" s="11"/>
      <c r="U1064" s="11"/>
    </row>
    <row r="1065" spans="3:21" s="10" customFormat="1" ht="15.75">
      <c r="C1065" s="14">
        <f>C1055</f>
        <v>13</v>
      </c>
      <c r="D1065" s="15" t="s">
        <v>41</v>
      </c>
      <c r="E1065" s="15">
        <f>E1055</f>
        <v>188.52299999999997</v>
      </c>
      <c r="F1065" s="14">
        <f>H1055</f>
        <v>13</v>
      </c>
      <c r="G1065" s="14">
        <f>K1055</f>
        <v>13</v>
      </c>
      <c r="H1065" s="11"/>
      <c r="I1065" s="11"/>
      <c r="J1065" s="11"/>
      <c r="K1065" s="11"/>
      <c r="L1065" s="11"/>
      <c r="M1065" s="11"/>
      <c r="N1065" s="11"/>
      <c r="O1065" s="13"/>
      <c r="P1065" s="11"/>
      <c r="Q1065" s="11"/>
      <c r="R1065" s="11"/>
      <c r="S1065" s="11"/>
      <c r="T1065" s="11"/>
      <c r="U1065" s="11"/>
    </row>
    <row r="1066" spans="3:21" s="10" customFormat="1" ht="15.75">
      <c r="C1066" s="14">
        <f>C1058</f>
        <v>10</v>
      </c>
      <c r="D1066" s="15" t="s">
        <v>353</v>
      </c>
      <c r="E1066" s="15">
        <f>E1058</f>
        <v>48.800999999999995</v>
      </c>
      <c r="F1066" s="14">
        <f>H1058</f>
        <v>3</v>
      </c>
      <c r="G1066" s="14">
        <f>K1058</f>
        <v>0</v>
      </c>
      <c r="H1066" s="11"/>
      <c r="I1066" s="11"/>
      <c r="J1066" s="11"/>
      <c r="K1066" s="11"/>
      <c r="L1066" s="11"/>
      <c r="M1066" s="11"/>
      <c r="N1066" s="11"/>
      <c r="O1066" s="13"/>
      <c r="P1066" s="11"/>
      <c r="Q1066" s="11"/>
      <c r="R1066" s="11"/>
      <c r="S1066" s="11"/>
      <c r="T1066" s="11"/>
      <c r="U1066" s="11"/>
    </row>
    <row r="1067" spans="3:21" s="10" customFormat="1" ht="15.75">
      <c r="C1067" s="16"/>
      <c r="D1067" s="12" t="s">
        <v>354</v>
      </c>
      <c r="E1067" s="12">
        <f>E1061</f>
        <v>127.44500000000002</v>
      </c>
      <c r="F1067" s="16"/>
      <c r="G1067" s="11"/>
      <c r="H1067" s="11"/>
      <c r="I1067" s="11"/>
      <c r="J1067" s="11"/>
      <c r="K1067" s="11"/>
      <c r="L1067" s="11"/>
      <c r="M1067" s="11"/>
      <c r="N1067" s="11"/>
      <c r="O1067" s="13"/>
      <c r="P1067" s="11"/>
      <c r="Q1067" s="11"/>
      <c r="R1067" s="11"/>
      <c r="S1067" s="11"/>
      <c r="T1067" s="11"/>
      <c r="U1067" s="11"/>
    </row>
    <row r="1068" spans="3:21" s="10" customFormat="1" ht="15.75">
      <c r="C1068" s="16"/>
      <c r="D1068" s="12" t="s">
        <v>355</v>
      </c>
      <c r="E1068" s="12">
        <f>E1061+E1062+E1063+E1064+E1065+E1066</f>
        <v>455.563</v>
      </c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</row>
    <row r="1069" spans="5:20" s="1" customFormat="1" ht="12.75" customHeight="1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</row>
    <row r="1070" spans="5:20" s="1" customFormat="1" ht="1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</row>
    <row r="1071" spans="5:20" s="1" customFormat="1" ht="1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</row>
    <row r="1072" spans="5:20" s="1" customFormat="1" ht="1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2022-04-28T14:28:33Z</dcterms:created>
  <dcterms:modified xsi:type="dcterms:W3CDTF">2022-04-28T14:28:48Z</dcterms:modified>
  <cp:category/>
  <cp:version/>
  <cp:contentType/>
  <cp:contentStatus/>
</cp:coreProperties>
</file>