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73" i="1"/>
  <c r="C1081" s="1"/>
  <c r="K1070"/>
  <c r="G1080" s="1"/>
  <c r="H1070"/>
  <c r="F1080" s="1"/>
  <c r="E1070"/>
  <c r="E1080" s="1"/>
  <c r="C1070"/>
  <c r="C1080" s="1"/>
  <c r="K1066"/>
  <c r="G1079" s="1"/>
  <c r="H1066"/>
  <c r="F1079" s="1"/>
  <c r="E1066"/>
  <c r="E1079" s="1"/>
  <c r="C1066"/>
  <c r="C1079" s="1"/>
  <c r="K1063"/>
  <c r="G1078" s="1"/>
  <c r="H1063"/>
  <c r="F1078" s="1"/>
  <c r="E1063"/>
  <c r="E1078" s="1"/>
  <c r="C1063"/>
  <c r="C1078" s="1"/>
  <c r="K1060"/>
  <c r="G1077" s="1"/>
  <c r="H1060"/>
  <c r="F1077" s="1"/>
  <c r="E1060"/>
  <c r="E1077" s="1"/>
  <c r="C1060"/>
  <c r="C1077" s="1"/>
  <c r="C1057"/>
  <c r="C1076" s="1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57" s="1"/>
  <c r="G1076" s="1"/>
  <c r="I6"/>
  <c r="H6"/>
  <c r="G6"/>
  <c r="H1057" s="1"/>
  <c r="F1076" s="1"/>
  <c r="F6"/>
  <c r="E1057" s="1"/>
  <c r="E1076" s="1"/>
  <c r="J5"/>
  <c r="K1073" s="1"/>
  <c r="G1081" s="1"/>
  <c r="I5"/>
  <c r="H5"/>
  <c r="G5"/>
  <c r="H1073" s="1"/>
  <c r="F1081" s="1"/>
  <c r="F5"/>
  <c r="E1073" s="1"/>
  <c r="E1081" s="1"/>
  <c r="E1082" l="1"/>
  <c r="E1083"/>
</calcChain>
</file>

<file path=xl/sharedStrings.xml><?xml version="1.0" encoding="utf-8"?>
<sst xmlns="http://schemas.openxmlformats.org/spreadsheetml/2006/main" count="397" uniqueCount="244">
  <si>
    <t>ONCOLOGÍA TRASLACIONAL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</si>
  <si>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</si>
  <si>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</si>
  <si>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</si>
  <si>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</si>
  <si>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</si>
  <si>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</si>
  <si>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</si>
  <si>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</si>
  <si>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</si>
  <si>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</si>
  <si>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</si>
  <si>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</si>
  <si>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</si>
  <si>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</si>
  <si>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</si>
  <si>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</si>
  <si>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</si>
  <si>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</si>
  <si>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</si>
  <si>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Heredia-Soto, V; Redondo, A; Kreilinger, JJP; Martinez-Marin, V; Berjon, A; Mendiola, M</t>
  </si>
  <si>
    <t>3D Culture Modelling: An Emerging Approach for Translational Cancer Research in Sarcomas</t>
  </si>
  <si>
    <t>CURRENT MEDICINAL CHEMISTRY</t>
  </si>
  <si>
    <t>Review</t>
  </si>
  <si>
    <t>[Heredia-Soto, Victoria; Redondo, Andres; Martinez-Marin, Virginia] La Paz Univ Hosp, IdiPAZ, Translat Oncol Grp, Madrid, Spain; [Heredia-Soto, Victoria; Mendiola, Marta] Inst Salud Carlos III, Ctr Biomed Res Canc Network, CIBERONC, Ctr Invest Biomed Red Canc, Madrid 28046, Spain; [Redondo, Andres; Martinez-Marin, Virginia] Univ Hosp La Paz, Hosp La Paz Inst Hlth Res, Dept Med Oncol, Madrid, Spain; [Pozo Kreilinger, Jose Juan; Berjon, Alberto; Mendiola, Marta] La Paz Univ Hosp, IdiPAZ, Mol Pathol &amp; Therapeut Targets Grp, Madrid, Spain; [Pozo Kreilinger, Jose Juan; Berjon, Alberto] La Paz Univ Hosp, IdiPAZ, Dept Pathol, Madrid, Spain; [Mendiola, Marta] La Paz Univ Hosp, IdiPAZ, Mol Pathol &amp; Therapeut Targets Grp, Mol Pathol Diagnost Unit,INGEMM, P Castellana 261, Madrid 28046, Spain</t>
  </si>
  <si>
    <t>Mendiola, M (corresponding author), La Paz Univ Hosp, IdiPAZ, Mol Pathol &amp; Therapeut Targets Grp, Mol Pathol Diagnost Unit,INGEMM, P Castellana 261, Madrid 28046, Spain.</t>
  </si>
  <si>
    <t>0929-8673</t>
  </si>
  <si>
    <t>Povedano, E; Montiel, VRV; Gamella, M; Pedrero, M; Barderas, R; Pelaez-Garcia, A; Mendiola, M; Hardisson, D; Feliu, J; Yanez-Sedeno, P; Campuzano, S; Pingarron, JM</t>
  </si>
  <si>
    <t>Amperometric Bioplatforms To Detect Regional DNA Methylation with Single-Base Sensitivity</t>
  </si>
  <si>
    <t>ANALYTICAL CHEMISTRY</t>
  </si>
  <si>
    <t>Article</t>
  </si>
  <si>
    <t>[Povedano, Eloy; Ruiz-Valdepenas Montiel, Victor; Gamella, Maria; Pedrero, Maria; Yanez-Sedeno, Paloma; Campuzano, Susana; Pingarron, Jose M.] Univ Complutense Madrid, Fac CC Quim, Dept Quim Analit, E-28040 Madrid, Spain; [Barderas, Rodrigo] Inst Salud Carlos III, UFIEC, Chron Dis Programme, Madrid 28220, Spain; [Pelaez-Garcia, Alberto; Mendiola, Marta; Hardisson, David] Hosp Univ La Paz, IdiPAZ, Mol Pathol &amp; Therapeut Targets Grp, Madrid 28046, Spain; [Mendiola, Marta] Hosp Univ La Paz, IdiPAZ, Translat Oncol Grp, Madrid 28046, Spain; [Feliu, Jaime] Inst Salud Carlos III, Ctr Biomed Res Canc Network, Madrid 28029, Spain</t>
  </si>
  <si>
    <t>Campuzano, S; Pingarron, JM (corresponding author), Univ Complutense Madrid, Fac CC Quim, Dept Quim Analit, E-28040 Madrid, Spain.</t>
  </si>
  <si>
    <t>0003-2700</t>
  </si>
  <si>
    <t>APR 7</t>
  </si>
  <si>
    <t>Martin-Broto, J; Hindi, N; Lopez-Pousa, A; Peinado-Serrano, J; Alvarez, R; Alvarez-Gonzalez, A; Italiano, A; Sargos, P; Cruz-Jurado, J; Isern-Verdum, J; Dolado, MC; Rincon-Perez, I; Sanchez-Bustos, P; Gutierrez, A; Romagosa, C; Morosi, C; Grignani, G; Gatti, M; Luna, P; Alastuey, I; Redondo, A; Belinchon, B; Martinez-Serra, J; Sunyach, MP; Coindre, JM; Dei Tos, AP; Romero, J; Gronchi, A; Blay, JY; Moura, DS</t>
  </si>
  <si>
    <t>Assessment of Safety and Efficacy of Combined Trabectedin and Low-Dose Radiotherapy for Patients With Metastatic Soft-Tissue Sarcomas A Nonrandomized Phase 1/2 Clinical Trial</t>
  </si>
  <si>
    <t>JAMA ONCOLOGY</t>
  </si>
  <si>
    <t>[Martin-Broto, Javier; Hindi, Nadia] Univ Hosp Virgen Rocio, Dept Med Oncol, Seville, Spain; [Martin-Broto, Javier; Hindi, Nadia; Peinado-Serrano, Javier; Sanchez-Bustos, Paloma; Moura, David S.] IBiS, TERABIS Grp, LAB 214,Calle Antonio Maura Montaner S-N, Seville 41013, Spain; [Lopez-Pousa, Antonio] Santa Creu &amp; St Pau Hosp, Dept Med Oncol, Barcelona, Spain; [Peinado-Serrano, Javier] Inst Salud Carlos III, CIBERONC Ctr Invest Biomed Red Canc, Madrid, Spain; [Peinado-Serrano, Javier; Rincon-Perez, Inmaculada] Univ Hosp Virgen Rocio, Dept Radiat Oncol, Seville, Spain; [Alvarez, Rosa] Gregorio Maranon Univ Hosp, Dept Med Oncol, Madrid, Spain; [Alvarez-Gonzalez, Ana] Gregorio Maranon Univ Hosp, Dept Radiotherapy, Madrid, Spain; [Italiano, Antoine] Inst Bergonie, Dept Med Oncol, Bordeaux, France; [Sargos, Paul] Inst Bergonie, Dept Radiotherapy, Bordeaux, France; [Cruz-Jurado, Josefina] Univ Hosp Canary Isl, Dept Med Oncol, Tenerife, Spain; [Isern-Verdum, Josep] Santa Creu &amp; St Pau Hosp, Radiat Dept, Barcelona, Spain; [Dolado, Maria Carmen] Univ Hosp Canary Isl, Dept Radiat Oncol, Tenerife, Spain; [Gutierrez, Antonio; Martinez-Serra, Jordi] Univ Hosp Son Espases, Dept Hematol, Mallorca, Spain; [Romagosa, Cleofe] Vall Hebron Univ Hosp, Dept Pathol, Barcelona, Spain; [Morosi, Carlo] Ist Nazl Tumori, Fdn IRCCS, Dept Radiol, Milan, Italy; [Grignani, Giovanni] Candiolo Canc Inst, Div Med Oncol, Candiolo, Italy; [Gatti, Marco] Candiolo Canc Inst, Dept Radiotherapy, Candiolo, Italy; [Luna, Pablo] Univ Hosp Son Espases, Dept Med Oncol, Mallorca, Spain; [Alastuey, Ignacio] Univ Hosp Son Espases, Dept Radiotherapy, Mallorca, Spain; [Redondo, Andres] Univ Hosp La Paz, Dept Med Oncol, Madrid, Spain; [Redondo, Andres] Hlth Res Inst La Paz Hosp IdiPAZ, Madrid, Spain; [Belinchon, Belen] Univ Hosp La Paz, Dept Radiotherapy, Madrid, Spain; [Sunyach, Marie-Pierre] Ctr Leon Berard, Dept Radiotherapy, Lyon, France; [Coindre, Jean-Michel] Inst Bergonie, Dept Biopathol, Bordeaux, France; [Coindre, Jean-Michel] Bordeaux Univ, Dept Biopathol, Talence, France; [Dei Tos, Angelo P.] Univ Padua, Dept Med, Sch Med, Padua, Italy; [Romero, Jesus] Univ Hosp Puerta Hierro, Dept Radiat Oncol, Madrid, Spain; [Gronchi, Alessandro] Ist Nazl Tumori, Fdn IRCCS, Dept Surg, Milan, Italy; [Blay, Jean-Yves] Ctr Leon Berard, Dept Med Oncol, Lyon, France; [Blay, Jean-Yves] Univ Claude Bernard Lyon, Dept Med, Lyon, France</t>
  </si>
  <si>
    <t>Martin-Broto, J (corresponding author), IBiS, TERABIS Grp, LAB 214,Calle Antonio Maura Montaner S-N, Seville 41013, Spain.</t>
  </si>
  <si>
    <t>2374-2437</t>
  </si>
  <si>
    <t>APR</t>
  </si>
  <si>
    <t>Trilla-Fuertes, L; Gamez-Pozo, A; Arevalillo, JM; Lopez-Vacas, R; Lopez-Camacho, E; Prado-Vazquez, G; Zapater-Moros, A; Diaz-Almiron, M; Ferrer-Gomez, M; Navarro, H; Nanni, P; Zamora, P; Espinosa, E; Main, P; Vara, JAF</t>
  </si>
  <si>
    <t>Bayesian networks established functional differences between breast cancer subtypes</t>
  </si>
  <si>
    <t>PLOS ONE</t>
  </si>
  <si>
    <t>[Trilla-Fuertes, Lucia; Gamez-Pozo, Angelo; Lopez-Camacho, Elena; Prado-Vazquez, Guillermo; Zapater-Moros, Andrea; Fresno Vara, Juan Angel] Biomed Mol Med SL, Madrid, Spain; [Gamez-Pozo, Angelo; Lopez-Vacas, Rocio; Prado-Vazquez, Guillermo; Zapater-Moros, Andrea; Ferrer-Gomez, Maria; Fresno Vara, Juan Angel] La Paz Univ Hosp IdiPAZ, Inst Med &amp; Mol Genet INGEMM, Mol Oncol &amp; Pathol Lab, Madrid, Spain; [Arevalillo, Jorge M.; Navarro, Hilario] Natl Distance Educ Univ UNED, Operat Res &amp; Numer Anal, Madrid, Spain; [Diaz-Almiron, Mariana] La Paz Univ Hosp IdiPAZ, Biostat Unit, Madrid, Spain; [Nanni, Paolo] Univ Zurich, Funct Genom Ctr Zurich, ETH Zurich, Zurich, Switzerland; [Zamora, Pilar; Espinosa, Enrique] La Paz Univ Hosp IdiPAZ, Med Oncol Serv, Madrid, Spain; [Espinosa, Enrique; Fresno Vara, Juan Angel] ISCIII, Biomed Res Networking Ctr Oncol CIBERONC, Madrid, Spain; [Main, Paloma] Univ Complutense Madrid, Fac Math, Dept Stat &amp; Operat Res, Madrid, Spain</t>
  </si>
  <si>
    <t>Vara, JAF (corresponding author), Biomed Mol Med SL, Madrid, Spain.; Vara, JAF (corresponding author), La Paz Univ Hosp IdiPAZ, Inst Med &amp; Mol Genet INGEMM, Mol Oncol &amp; Pathol Lab, Madrid, Spain.; Vara, JAF (corresponding author), ISCIII, Biomed Res Networking Ctr Oncol CIBERONC, Madrid, Spain.</t>
  </si>
  <si>
    <t>1932-6203</t>
  </si>
  <si>
    <t>e0234752</t>
  </si>
  <si>
    <t>Bockorny, B; Semenisty, V; Macarulla, T; Borazanci, E; Wolpin, BM; Stemmer, SM; Golan, T; Geva, R; Borad, MJ; Pedersen, KS; Park, JO; Ramirez, RA; Abad, DG; Feliu, J; Munoz, A; Ponz-Sarvise, M; Peled, A; Lustig, TM; Bohana-Kashtan, O; Shaw, SM; Sorani, E; Chaney, M; Kadosh, S; Haras, AV; Von Hoff, DD; Hidalgo, M</t>
  </si>
  <si>
    <t>BL-8040, a CXCR4 antagonist, in combination with pembrolizumab and chemotherapy for pancreatic cancer: the COMBAT trial</t>
  </si>
  <si>
    <t>NATURE MEDICINE</t>
  </si>
  <si>
    <t>[Bockorny, Bruno] Beth Israel Deaconess Med Ctr, Div Med Oncol, Boston, MA 02215 USA; [Bockorny, Bruno; Wolpin, Brian M.] Harvard Med Sch, Boston, MA 02115 USA; [Semenisty, Valerya] Rambam Hlth Care Campus, Oncol, Haifa, Israel; [Macarulla, Teresa] Vall dHebron Univ Hosp, Vall dHebron Inst Oncol, IOB Quiron, Barcelona, Spain; [Borazanci, Erkut; Von Hoff, Daniel D.] HonorHlth Res Inst, Scottsdale, AZ USA; [Borazanci, Erkut; Von Hoff, Daniel D.] Translat Genom Res Inst, Phoenix, AZ USA; [Wolpin, Brian M.] Dana Farber Canc Inst, Dept Med Oncol, Boston, MA 02115 USA; [Stemmer, Salomon M.] Davidoff Ctr, Rabin Med Ctr, Inst Oncol, Petah Tiqwa, Israel; [Stemmer, Salomon M.; Golan, Talia] Tel Aviv Univ, Sackler Fac Med, Tel Aviv, Israel; [Golan, Talia] Chaim Sheba Med Ctr, Oncol, Tel Hashomer, Israel; [Geva, Ravit] Tel Aviv Sourasky Med Ctr, Oncol, Tel Aviv, Israel; [Geva, Ravit] Tel Aviv Univ, Tel Aviv, Israel; [Borad, Mitesh J.] Mayo Clin Canc Ctr, Oncol, Scottsdale, AZ USA; [Pedersen, Katrina S.] Washington Univ, Sch Med, Oncol, St Louis, MO USA; [Park, Joon Oh] Sungkyunkwan Univ, Samsung Med Ctr, Hematol Oncol, Sch Med, Seoul, South Korea; [Ramirez, Robert A.] Ochsner Med Ctr, Oncol, New Orleans, LA USA; [Abad, David G.] Grp Oncol Fuenlabrada, Madrid, Spain; [Feliu, Jaime] Hosp Univ La Paz, CIBERONC, Catedra UAM AMGEN, Inst Invest,IdIPAZ, Madrid, Spain; [Munoz, Andres] Univ Complutense, Inst Invest Sanitaria Hosp Gregorio Maranon, Med Oncol Serv, Madrid, Spain; [Ponz-Sarvise, Mariano] Univ Navarra, Clin Univ Navarra, IDISNA, Pamplona, Spain; [Ponz-Sarvise, Mariano] Univ Navarra, Program Solid Tumors CIMA, IDISNA, Pamplona, Spain; [Peled, Amnon] Hebrew Univ Jerusalem, Goldyne Savad Inst Gene Therapy, Jerusalem, Israel; [Lustig, Tzipora M.; Bohana-Kashtan, Osnat; Shaw, Stephen M.; Sorani, Ella; Haras, Abi Vainstein] BioLineRx Ltd, Modiin, Israel; [Chaney, Marya] Merck &amp; Co Inc, Early Oncol Dev, Kenilworth, NJ USA; [Kadosh, Shaul] StatExcellence Ltd, Nesher, Israel; [Hidalgo, Manuel] Weill Cornell Med, Joan &amp; Sanford I Weill Dept Med, New York, NY 10065 USA; [Hidalgo, Manuel] New York Presbyterian Hosp, New York, NY 10065 USA</t>
  </si>
  <si>
    <t>Hidalgo, M (corresponding author), Weill Cornell Med, Joan &amp; Sanford I Weill Dept Med, New York, NY 10065 USA.; Hidalgo, M (corresponding author), New York Presbyterian Hosp, New York, NY 10065 USA.</t>
  </si>
  <si>
    <t>1078-8956</t>
  </si>
  <si>
    <t>JUN</t>
  </si>
  <si>
    <t>+</t>
  </si>
  <si>
    <t>Tuca, Albert; Gallego, Rosa; Ghanem, Ismael; Gil-Raga, Mireia; Feliu, Jaime</t>
  </si>
  <si>
    <t>Chemotherapy and Targeted Agents in the Treatment of Elderly Patients with Metastatic Colorectal Cancer.</t>
  </si>
  <si>
    <t>Journal of clinical medicine</t>
  </si>
  <si>
    <t>Department of Medical Oncology, Hospital Clinic, 08036 Barcelona, Spain.; Department of Medical Oncology, General Hospital of Granollers, 08402 Granollers, Spain.; Department of Medical Oncology, Hospital Universitario La Paz, CIBERONC, 28046 Madrid, Spain.; Department of Medical Oncology, University General Hospital of Valencia, CIBERONC, 28041 Madrid, Spain.; Catedra UAM-AMGEN, 28049 Madrid, Spain.</t>
  </si>
  <si>
    <t>no tiene</t>
  </si>
  <si>
    <t>2077-0383</t>
  </si>
  <si>
    <t>2020 Dec 11</t>
  </si>
  <si>
    <t>Lopez-Sendon, J; Alvarez-Ortega, C; Aunon, PZ; Soto, AB; Lyon, AR; Farmakis, D; Cardinale, D; Albendea, MC; Batlle, JF; Rodriguez, IR; Fraga, OR; Albaladejo, A; Mediavilla, G; Gonzalez-Juanatey, JR; Monzonis, AM; Prieto, PG; Gonzalez-Costello, J; Antolin, JMS; Chamorro, RC; Fernandez, TL</t>
  </si>
  <si>
    <t>Classification, prevalence, and outcomes of anticancer therapy-induced cardiotoxicity: the CARDIOTOX registry</t>
  </si>
  <si>
    <t>EUROPEAN HEART JOURNAL</t>
  </si>
  <si>
    <t>[Lopez-Sendon, Jose; Alvarez-Ortega, Carlos; Zamora Aunon, Pilar; Buno Soto, Antonio; Canales Albendea, Miguel; Feliu Batlle, Jaime; Rodriguez Rodriguez, Isabel; Rodriguez Fraga, Olaia; Albaladejo, Ainara; Mediavilla, Guiomar; Gomez Prieto, Pilar; Lopez Fernandez, Teresa] Univ Hosp La Paz, UAM, IdiPaz, CiberCV,CiberONC, Paseo Castellana 261, Madrid 28046, Spain; [Lyon, Alexander R.] Royal Brompton Hosp &amp; Imperial Coll, Cardiol, London, England; [Farmakis, Dimitrios] Univ Cyprus, Med Sch, Nicosia, Cyprus; [Farmakis, Dimitrios] Natl &amp; Kapodistrian Univ Athens, Athens Univ Hosp Attikon, Dept Cardiol, Heart Failure Unit, Athens, Greece; [Cardinale, Daniela] IRCCS, Cardioncol Unit, European Inst Oncol, Milan, Italy; [Ramon Gonzalez-Juanatey, Jose; Martinez Monzonis, Amparo] Univ Hosp Santiago de Compostela, CiberCV, Cardiol, Santiago De Compostela, Spain; [Gonzalez-Costello, Jose] Univ Hosp Bellvitge, Cardiol, Barcelona, Spain; [Serrano Antolin, Jose Marea] Univ Hosp Fuenlabrada, Cardiol, Fuenlabrada, Spain; [Cadenas Chamorro, Rosalia] Univ Hosp Infanta Sofia, Cardiol, San Sebastian De Reyes, Spain</t>
  </si>
  <si>
    <t>Lopez-Sendon, J; Fernandez, TL (corresponding author), Univ Hosp La Paz, UAM, IdiPaz, CiberCV,CiberONC, Paseo Castellana 261, Madrid 28046, Spain.</t>
  </si>
  <si>
    <t>0195-668X</t>
  </si>
  <si>
    <t>Trilla-Fuertes, L; Ghanem, I; Maurel, J; G-Pastrian, L; Mendiola, M; Pena, C; Lopez-Vacas, R; Prado-Vazquez, G; Lopez-Camacho, E; Zapater-Moros, A; Heredia, V; Cuatrecasas, M; Garcia-Alfonso, P; Capdevila, J; Conill, C; Garcia-Carbonero, R; Heath, KE; Ramos-Ruiz, R; Llorens, C; Campos-Barros, A; Gamez-Pozo, A; Feliu, J; Vara, JAF</t>
  </si>
  <si>
    <t>Comprehensive Characterization of the Mutational Landscape in Localized Anal Squamous Cell Carcinoma</t>
  </si>
  <si>
    <t>TRANSLATIONAL ONCOLOGY</t>
  </si>
  <si>
    <t>[Trilla-Fuertes, Lucia; Prado-Vazquez, Guillermo] Biomed Mol Med SL, C Faraday 7, Madrid 28049, Spain; [Ghanem, Ismael; Feliu, Jaime] Hosp Univ La Paz, Med Oncol Dept, Paseo Castellani 261, Madrid 28046, Spain; [Maurel, Joan] Univ Barcelona, Hosp Clin Barcelona, Med Oncol Dept, IDIBAPS,Translat Gazorn &amp; Targeted Therapeut Soli, Carrer Villarruel 170, Barcelona 08036, Spain; [G-Pastrian, Laura; Pena, Cristina] Hosp Univ La Paz, Pathol Dept, Paseo Castellano 261, Madrid 28046, Spain; [G-Pastrian, Laura; Mendiola, Marta] Hosp Univ La Paz IdiPAZ, Mol Pathol &amp; Therapeut Targets Grp, Paseo Castellano 261, Madrid 28046, Spain; [Mendiola, Marta; Heredia, Victoria; Feliu, Jaime; Fresno Vara, Juan Angel] ISCIII, Biomed Res Networking Ctr Oncol CIBERONC, Av Monforte de Lemos 5, Madrid 28029, Spain; [Lopez-Vacas, Rocio; Lopez-Camacho, Elena; Zapater-Moros, Andrea; Gamez-Pozo, Angelo; Fresno Vara, Juan Angel] Hosp Univ La Paz IdiPAZ, Inst Med &amp; Mol Genet INGEMM, Mol Oncol &amp; Pathol Lab, Paseo Castellana 261, Madrid 28046, Spain; [Heredia, Victoria] Hosp Univ La Paz IdiPAZ, Translat Oncol Lab, Paseo Castellana 261, Madrid 28046, Spain; [Cuatrecasas, Miriam] Hosp Clin Univ Barcelona, Pathol Dept, Carrer Villarroel 170, Barcelona 08036, Spain; [Garcia-Alfonso, Pilar] Hosp Gen Univ Gregorio Maranon, Med Oncol Dept, C Dr Esquerdo 44, Madrid 28007, Spain; [Capdevila, Jaume] Vall Hebron Univ Hosp, Med Oncol Serv, Vall Hebron Inst Oncol VHIO, Passeig Vall dHebron 119-129, Barcelona 08035, Spain; [Conill, Carles] Hosp Clin Univ Barcelona, Radiotherapy Oncol Dept, Carrer Villarroel 170, Barcelona 08036, Spain; [Garcia-Carbonero, Rocio] Hosp Univ 12 Ocubre, Inst Invest Sanitaria Hosp 12 Octubre Imas12, CNIO, UCM,CIBERONC,Med Oncol Dept, Av Cordoba S-N, Madrid 28041, Spain; [Heath, Karen E.; Campos-Barros, Angel] Hosp Univ La Paz, Inst Med &amp; Mol Genet, IdiPAZ, Paseo Castellana 261, Madrid 28046, Spain; [Heath, Karen E.; Campos-Barros, Angel] CIBERER, ISCIII, Unit 753,Paseo Castellana 261, Madrid 28046, Spain; [Ramos-Ruiz, Ricardo] Parque Cient Madrid, Genom Unit Cantoblanco, C Faraday 7, Madrid 28049, Spain; [Llorens, Carlos] Biotechvana SL, Parque Cient Madrid, C Faraday 7, Madrid 28049, Spain; [Feliu, Jaime] Univ Autonoma Madrid, Catedra UAM Amgen, Ciudad Univ Cantoblanco, Madrid 28049, Spain</t>
  </si>
  <si>
    <t>Feliu, J (corresponding author), Hosp Univ La Paz, Med Oncol Dept, Paseo Castellana 261, Madrid 28046, Spain.; Vara, JAF (corresponding author), Hosp Univ La Paz, Mol Oncol &amp; Pathol Lab, Paseo Castellana 261, Madrid 28046, Spain.</t>
  </si>
  <si>
    <t>1936-5233</t>
  </si>
  <si>
    <t>JUL</t>
  </si>
  <si>
    <t>Trilla-Fuertes, L; Gamez-Pozo, A; Lopez-Camacho, E; Prado-Vazquez, G; Zapater-Moros, A; Lopez-Vacas, R; Arevalillo, JM; Diaz-Almiron, M; Navarro, H; Main, P; Espinosa, E; Zamora, P; Vara, JAF</t>
  </si>
  <si>
    <t>Computational models applied to metabolomics data hints at the relevance of glutamine metabolism in breast cancer</t>
  </si>
  <si>
    <t>BMC CANCER</t>
  </si>
  <si>
    <t>[Trilla-Fuertes, Lucia; Gamez-Pozo, Angelo; Prado-Vazquez, Guillermo; Zapater-Moros, Andrea] Biomed Mol Med SL, C Faraday 7, Madrid 28049, Spain; [Gamez-Pozo, Angelo; Lopez-Camacho, Elena; Zapater-Moros, Andrea; Lopez-Vacas, Rocio; Fresno Vara, Juan Angel] La Paz Univ Hosp IdiPAZ, Inst Med &amp; Mol Genet INGEMM, Mol Oncol &amp; Pathol Lab, Paseo Castellana 261, Madrid 28046, Spain; [Arevalillo, Jorge M.; Navarro, Hilario] Univ Nacl Educ Distancia, Dept Stat Operat Res &amp; Numer Anal, Paseo Senda del Rey 9, Madrid 28040, Spain; [Diaz-Almiron, Mariana] La Paz Univ Hosp IdiPAZ, Biostat Unit, Paseo Castellana 261, Madrid 28046, Spain; [Main, Paloma] Univ Complutense Madrid, Fac Math, Dept Stat &amp; Operat Res, Plaza Ciencias 3, Madrid 28040, Spain; [Espinosa, Enrique; Zamora, Pilar] La Paz Univ Hosp IdiPAZ, Med Oncol Serv, Paseo Castellana 261, Madrid 28046, Spain; [Espinosa, Enrique; Zamora, Pilar; Fresno Vara, Juan Angel] ISCIII, Biomed Res Networking Ctr Oncol CIBERONC, C Melchor Fernandez Almagro 3, Madrid 28029, Spain</t>
  </si>
  <si>
    <t>Vara, JAF (corresponding author), La Paz Univ Hosp IdiPAZ, Inst Med &amp; Mol Genet INGEMM, Mol Oncol &amp; Pathol Lab, Paseo Castellana 261, Madrid 28046, Spain.; Vara, JAF (corresponding author), ISCIII, Biomed Res Networking Ctr Oncol CIBERONC, C Melchor Fernandez Almagro 3, Madrid 28029, Spain.</t>
  </si>
  <si>
    <t>1471-2407</t>
  </si>
  <si>
    <t>APR 15</t>
  </si>
  <si>
    <t>Ghanem, I; Castelo, B; Jimenez-Fonseca, P; Carmona-Bayonas, A; Higuera, O; Beato, C; Garcia, T; Hernandez, R; Calderon, C</t>
  </si>
  <si>
    <t>Coping strategies and depressive symptoms in cancer patients</t>
  </si>
  <si>
    <t>CLINICAL &amp; TRANSLATIONAL ONCOLOGY</t>
  </si>
  <si>
    <t>[Ghanem, I.; Castelo, B.; Higuera, O.] Hosp Univ La Paz, Dept Med Oncol, Madrid, Spain; [Jimenez-Fonseca, P.] Hosp Univ Cent Asturias, Dept Med Oncol, Oviedo, Spain; [Carmona-Bayonas, A.] Hosp Univ Morales Meseguer, UMU, IMIB, Dept Hematol &amp; Med Oncol, Murcia, Spain; [Beato, C.] Hosp Univ Virgen La Macarena, Dept Med Oncol, Seville, Spain; [Garcia, T.] Hosp Gen Univ Santa Lucia, Dept Med Oncol, Cartagena, Spain; [Hernandez, R.] Hosp Univ Canarias, Dept Med Oncol, Tenerife, Spain; [Calderon, C.] Univ Barcelona, Fac Psychol, Dept Clin Psychol &amp; Psychobiol, Passeig Vall Hebron 171, Barcelona 08035, Spain</t>
  </si>
  <si>
    <t>Calderon, C (corresponding author), Univ Barcelona, Fac Psychol, Dept Clin Psychol &amp; Psychobiol, Passeig Vall Hebron 171, Barcelona 08035, Spain.</t>
  </si>
  <si>
    <t>1699-048X</t>
  </si>
  <si>
    <t>MAR</t>
  </si>
  <si>
    <t>Vinal, D; Rodriguez-Salas, N; Perez-Wert, P; Higuera, O; Ghanem, I; Feliu, J</t>
  </si>
  <si>
    <t>Efficacy of capecitabine when used concomitantly with proton pump inhibitors in cancer patients: a systematic review</t>
  </si>
  <si>
    <t>[Vinal, D.; Rodriguez-Salas, N.; Perez-Wert, P.; Higuera, O.; Ghanem, I; Feliu, J.] Hosp Univ La Paz, Dept Med Oncol, Catedra UAM Med Innovac, Madrid, Spain</t>
  </si>
  <si>
    <t>Vinal, D (corresponding author), Hosp Univ La Paz, Dept Med Oncol, Catedra UAM Med Innovac, Madrid, Spain.</t>
  </si>
  <si>
    <t>AUG</t>
  </si>
  <si>
    <t>Font-Tello, A; Kesten, N; Xie, YT; Taing, L; Vareslija, D; Young, LS; Hamid, AA; Van Allen, EM; Sweeney, CJ; Gjini, E; Lako, A; Hodi, FS; Bellmunt, J; Brown, M; Cejas, P; Long, HW</t>
  </si>
  <si>
    <t>FiTAc-seq: fixed-tissue ChIP-seq for H3K27ac profiling and super-enhancer analysis of FFPE tissues</t>
  </si>
  <si>
    <t>NATURE PROTOCOLS</t>
  </si>
  <si>
    <t>[Font-Tello, Alba; Kesten, Nikolas; Xie, Yingtian; Taing, Len; Hamid, Anis A.; Van Allen, Eliezer M.; Sweeney, Christopher J.; Gjini, Evisa; Hodi, F. Steven; Brown, Myles; Cejas, Paloma; Long, Henry W.] Dana Farber Canc Inst, Dept Med Oncol, Boston, MA 02115 USA; [Font-Tello, Alba; Kesten, Nikolas; Xie, Yingtian; Taing, Len; Hamid, Anis A.; Van Allen, Eliezer M.; Sweeney, Christopher J.; Gjini, Evisa; Hodi, F. Steven; Bellmunt, Joaquim; Brown, Myles; Cejas, Paloma; Long, Henry W.] Harvard Med Sch, Boston, MA 02115 USA; [Font-Tello, Alba; Kesten, Nikolas; Xie, Yingtian; Taing, Len; Brown, Myles; Cejas, Paloma; Long, Henry W.] Dana Farber Canc Inst, Ctr Funct Canc Epigenet, Boston, MA 02115 USA; [Vareslija, Damir; Young, Leonie S.] Royal Coll Surg Ireland RCSI, Dept Surg, Endocrine Oncol Res Grp, Dublin, Ireland; [Van Allen, Eliezer M.] Broad Inst MIT &amp; Harvard, Canc Program, Cambridge, MA 02142 USA; [Gjini, Evisa; Lako, Ana; Hodi, F. Steven] Dana Farber Canc Inst, Ctr Immunooncol, Boston, MA 02115 USA; [Bellmunt, Joaquim] Beth Israel Deaconess Med Ctr, Dept Genitourinary Oncol, Boston, MA 02215 USA; [Cejas, Paloma] Hosp La Paz, Translat Oncol Lab, Inst Hlth Res IdiPAZ, Madrid, Spain; [Cejas, Paloma] La Paz Univ Hosp, CIBERONC, Madrid, Spain</t>
  </si>
  <si>
    <t>Cejas, P; Long, HW (corresponding author), Dana Farber Canc Inst, Dept Med Oncol, Boston, MA 02115 USA.; Cejas, P; Long, HW (corresponding author), Harvard Med Sch, Boston, MA 02115 USA.; Cejas, P; Long, HW (corresponding author), Dana Farber Canc Inst, Ctr Funct Canc Epigenet, Boston, MA 02115 USA.; Cejas, P (corresponding author), Hosp La Paz, Translat Oncol Lab, Inst Hlth Res IdiPAZ, Madrid, Spain.; Cejas, P (corresponding author), La Paz Univ Hosp, CIBERONC, Madrid, Spain.</t>
  </si>
  <si>
    <t>1754-2189</t>
  </si>
  <si>
    <t>Trilla-Fuertes, L; Ghanem, I; Gamez-Pozo, A; Maurel, J; G-Pastrian, L; Mendiola, M; Pena, C; Lopez-Vacas, R; Prado-Vazquez, G; Lopez-Camacho, E; Zapater-Moros, A; Heredia, V; Cuatrecasas, M; Garcia-Alfonso, P; Capdevila, J; Conill, C; Garcia-Carbonero, R; Ramos-Ruiz, R; Fortes, C; Llorens, C; Nanni, P; Vara, JAF; Feliu, J</t>
  </si>
  <si>
    <t>Genetic Profile and Functional Proteomics of Anal Squamous Cell Carcinoma: Proposal for a Molecular Classification</t>
  </si>
  <si>
    <t>MOLECULAR &amp; CELLULAR PROTEOMICS</t>
  </si>
  <si>
    <t>[Trilla-Fuertes, Lucia; Prado-Vazquez, Guillermo] Biomed Mol Med SL, C Faraday 7, Madrid 28049, Spain; [Ghanem, Ismael; Feliu, Jaime] Hosp Univ La Paz, Med Oncol Dept, Paseo Castellana 261, Madrid 28046, Spain; [Gamez-Pozo, Angelo; Lopez-Vacas, Rocio; Lopez-Camacho, Elena; Zapater-Moros, Andrea; Fresno Vara, Juan Angel] Hosp Univ La Paz IdiPAZ, Inst Med &amp; Mol Genet INGEMM, Mol Oncol &amp; Pathol Lab, Paseo Castellana 261, Madrid 28046, Spain; [Maurel, Joan] Univ Barcelona, Hosp Clin Barcelona, Med Oncol Dept,IDIBAPS, Translat Genom &amp; Targeted Therapeut Solid Tumors, Carrer Villarroel 170, E-08036 Barcelona, Spain; [G-Pastrian, Laura; Pena, Cristina] Hosp Univ La Paz, Pathol Dept, Paseo Castellana 261, Madrid 28046, Spain; [G-Pastrian, Laura; Mendiola, Marta] Hosp Univ La Paz IdiPAZ, Mol Pathol &amp; Therapeut Targets Grp, Paseo Castellana 261, Madrid 28046, Spain; [Mendiola, Marta; Heredia, Victoria; Fresno Vara, Juan Angel; Feliu, Jaime] ISCIII, Biomed Res Networking Ctr Oncol CIBERONC, Av Monforte Lemos 5, Madrid 28029, Spain; [Heredia, Victoria] Hosp Univ La Paz IdiPAZ, Translat Oncol Lab, Paseo Castellana 261, Madrid 28046, Spain; [Cuatrecasas, Miriam] Hosp Clin Univ Barcelona, Pathol Dept, Carrer Villarroel 170, Barcelona 08036, Spain; [Garcia-Alfonso, Pilar] Hosp Gen Univ Gregorio Maranon, Med Oncol Dept, Dr Esquerdo 46, Madrid 28007, Spain; [Capdevila, Jaume] Vall Hebron Univ Hosp, Med Oncol Serv, VHIO, Paseigg Vall dHebron 119, Barcelona 08035, Spain; [Conill, Carles] Hosp Clin Univ Barcelona, Radiotherapy Oncol Dept, Carrer Villarroel 170, Barcelona 08036, Spain; [Garcia-Carbonero, Rocio] Hosp Univ 12 Ocubre, Med Oncol Serv, Av Cordoba S-N, Madrid 28041, Spain; [Ramos-Ruiz, Ricardo] Genom Unit Cantoblanco, Parque Cient Madrid,C Faraday 7, Madrid 28049, Spain; [Fortes, Claudia; Nanni, Paolo] Univ Zurich, Funct Genom Ctr Zurich, ETH Zurich, Winterthurerstr 190, CH-8057 Zurich, Switzerland; [Llorens, Carlos] Biotechvana SL, Parque Cient Madrid,C Faraday 7, Madrid 28049, Spain; [Feliu, Jaime] Univ Autonoma Madrid, Catedra UAM Amgen, Ciudad Univ Cantoblanco, E-28049 Madrid, Spain</t>
  </si>
  <si>
    <t>Feliu, J (corresponding author), Hosp Univ La Paz, Paseo Castellana 261, Madrid 28046, Spain.</t>
  </si>
  <si>
    <t>1535-9476</t>
  </si>
  <si>
    <t>Bellmunt, J; Kim, J; Reardon, B; Perera-Bel, J; Orsola, A; Rodriguez-Vida, A; Wankowicz, SA; Bowden, M; Barletta, JA; Morote, J; de Torres, I; Juanpere, N; Lloreta-Trull, J; Hernandez, S; Mouw, KW; Taplin, ME; Cejas, P; Long, HW; Van Allen, EM; Getz, G; Kwiatkowski, DJ</t>
  </si>
  <si>
    <t>Genomic Predictors of Good Outcome, Recurrence, or Progression in High-Grade T1 Non-Muscle-Invasive Bladder Cancer</t>
  </si>
  <si>
    <t>CANCER RESEARCH</t>
  </si>
  <si>
    <t>[Bellmunt, Joaquim] Beth Israel Deaconess Med Ctr, 330 Brookline Ave,KS 118, Boston, MA 02215 USA; [Bellmunt, Joaquim; Taplin, Mary-Ellen; Van Allen, Eliezer M.; Kwiatkowski, David J.] Harvard Med Sch Univ, Boston, MA USA; [Bellmunt, Joaquim; Kim, Jaegil; Reardon, Brendan; Wankowicz, Stephanie A.; Van Allen, Eliezer M.; Getz, Gad] Broad Inst MIT &amp; Harvard, Cambridge, MA 02142 USA; [Bellmunt, Joaquim; Perera-Bel, Julia; Orsola, Anna; Rodriguez-Vida, Alejo] Hosp Mar, IMIM Hosp Mar Med Res Inst, Barcelona, Spain; [Reardon, Brendan; Wankowicz, Stephanie A.; Bowden, Michaela; Taplin, Mary-Ellen; Van Allen, Eliezer M.] Dana Farber Canc Inst, Dept Med Oncol, Boston, MA 02115 USA; [Barletta, Justine A.] Brigham &amp; Womens Hosp, Dept Pathol, 75 Francis St, Boston, MA 02115 USA; [Morote, Juan] Univ Autonoma Barcelona, Univ Hosp Valle de Hebron, Dept Urol, Barcelona, Spain; [de Torres, Ines] Univ Autonoma Barcelona, Univ Hosp Valle de Hebron, Dept Pathol, Barcelona, Spain; [Juanpere, Nuria; Lloreta-Trull, Josep; Hernandez, Silvia] Pompeu Fabra Univ, Univ Hosp Mar, Dept Pathol, Barcelona, Spain; [Mouw, Kent W.] Brigham &amp; Womens Hosp, Dept Radiat Oncol, Dana Farber Canc Inst, 75 Francis St, Boston, MA 02115 USA; [Cejas, Paloma; Long, Henry W.] Dana Farber Canc Inst, Ctr Funct Canc Epigenet, Boston, MA 02115 USA; [Getz, Gad] Massachusetts Gen Hosp, Canc Ctr, Boston, MA 02114 USA; [Getz, Gad] Massachusetts Gen Hosp, Dept Pathol, Boston, MA 02114 USA; [Getz, Gad] Harvard Med Sch, Dept Pathol, Boston, MA 02115 USA; [Kwiatkowski, David J.] Brigham &amp; Womens Hosp, Dept Med, 75 Francis St, Boston, MA 02115 USA</t>
  </si>
  <si>
    <t>Bellmunt, J (corresponding author), Beth Israel Deaconess Med Ctr, 330 Brookline Ave,KS 118, Boston, MA 02215 USA.; Kwiatkowski, DJ (corresponding author), Brigham &amp; Womens Hosp, Dept Med, Div Pulm &amp; Crit Care Med, Canc Genet Lab, 20 Shattuck St Thorn 826, Boston, MA 02115 USA.</t>
  </si>
  <si>
    <t>0008-5472</t>
  </si>
  <si>
    <t>Rodriguez, N; Vinal, D; Rodriguez-Cobos, J; De Castro, J; Dominguez, G</t>
  </si>
  <si>
    <t>Genomic profiling in oncology clinical practice</t>
  </si>
  <si>
    <t>[Rodriguez, N.; De Castro, J.] Hosp Univ La Paz, Dept Med Oncol, Catedra UAM Med Innovac, Madrid, Spain; [Vinal, D.] Hosp Univ La Paz, Dept Med Oncol, Madrid, Spain; [Rodriguez-Cobos, J.; Dominguez, G.] CSIC UAM, Inst Invest Biomed Alberto Sols, Dept Bioquim, Madrid, Spain</t>
  </si>
  <si>
    <t>Vinal, D (corresponding author), Hosp Univ La Paz, Dept Med Oncol, Madrid, Spain.</t>
  </si>
  <si>
    <t>SEP</t>
  </si>
  <si>
    <t>Zimmerman, T; Chasten, V; Lacal, JC; Ibrahim, SA</t>
  </si>
  <si>
    <t>Identification and validation of novel and more effective choline kinase inhibitors against Streptococcus pneumoniae</t>
  </si>
  <si>
    <t>SCIENTIFIC REPORTS</t>
  </si>
  <si>
    <t>[Zimmerman, Tahl; Chasten, Valerie; Ibrahim, Salam A.] North Carolina A&amp;T State Univ, Coll Agr &amp; Environm Sci, Dept Family &amp; Consumer Sci, Food Microbiol &amp; Biotechnol Lab, 1601 East Market St, Greensboro, NC 27411 USA; [Carlos Lacal, Juan] CSIC, Inst Invest Biomed, C Arturo Duperier 4, Madrid 28029, Spain</t>
  </si>
  <si>
    <t>Zimmerman, T (corresponding author), North Carolina A&amp;T State Univ, Coll Agr &amp; Environm Sci, Dept Family &amp; Consumer Sci, Food Microbiol &amp; Biotechnol Lab, 1601 East Market St, Greensboro, NC 27411 USA.</t>
  </si>
  <si>
    <t>2045-2322</t>
  </si>
  <si>
    <t>Feliu, J; Heredia-Soto, V; Girones, R; Jimenez-Munarriz, B; Saldana, J; Guillen-Ponce, C; Molina-Garrido, MJ</t>
  </si>
  <si>
    <t>Management of the toxicity of chemotherapy and targeted therapies in elderly cancer patients</t>
  </si>
  <si>
    <t>[Feliu, J.; Heredia-Soto, V.] Hosp Univ La Paz, CIBERONC, Med Oncol Dept, Paseo Castellana 261, Madrid 28046, Spain; [Girones, R.] Hosp Lluis Alcanyis, Med Oncol Dept, Valencia, Spain; [Jimenez-Munarriz, B.] Hosp Univ Clara Campal, Med Oncol Dept, Madrid, Spain; [Saldana, J.] Inst Catalan Oncol, Med Oncol Dept, Barcelona, Spain; [Guillen-Ponce, C.] Hosp Univ Ramon Y Cajal, Med Oncol Dept, Madrid, Spain; [Molina-Garrido, M. J.] Hosp Virgen La Luz, Med Oncol Dept, Cuenca, Spain</t>
  </si>
  <si>
    <t>Feliu, J (corresponding author), Hosp Univ La Paz, CIBERONC, Med Oncol Dept, Paseo Castellana 261, Madrid 28046, Spain.</t>
  </si>
  <si>
    <t>Trilla-Fuertes, L; Miranda, N; Castellano, D; Lopez-Vacas, R; Tello, CAF; de Velasco, G; Villacampa, F; Lopez-Camacho, E; Prado-Vazquez, G; Zapater-Moros, A; Espinosa, E; Vara, JAF; Pinto, A; Gamez-Pozo, A</t>
  </si>
  <si>
    <t>miRNA profiling in renal carcinoma suggest the existence of a group of pro-angionenic tumors in localized clear cell renal carcinoma</t>
  </si>
  <si>
    <t>[Trilla-Fuertes, Lucia; Lopez-Camacho, Elena; Prado-Vazquez, Guillermo; Zapater-Moros, Andrea; Fresno Vara, Juan Angel; Gamez-Pozo, Angelo] Biomed Mol Med SL, Madrid, Spain; [Miranda, Natalia] Hosp Univ 12 Octubre, Urol Serv, Madrid, Spain; [Castellano, Daniel; Farfan Tello, Carlos A.; de Velasco, Guillermo] Hosp Univ 12 Octubre, Med Oncol Serv, Madrid, Spain; [Lopez-Vacas, Rocio; Prado-Vazquez, Guillermo; Zapater-Moros, Andrea; Fresno Vara, Juan Angel; Gamez-Pozo, Angelo] Hosp Univ La Paz IdiPAZ, Mol Oncol &amp; Pathol Lab, Madrid, Spain; [Farfan Tello, Carlos A.] Clin Int SA, Lima, Peru; [Villacampa, Felipe] Clin Univ Navarra, Urol Dept, Madrid, Spain; [Zapater-Moros, Andrea; Espinosa, Enrique; Fresno Vara, Juan Angel] ISCIII, Biomed Res Networking Ctr Oncol CIBERONC, Madrid, Spain; [Espinosa, Enrique; Pinto, Alvaro] La Paz Univ Hosp IdiPAZ, Med Oncol Serv, Madrid, Spain</t>
  </si>
  <si>
    <t>Gamez-Pozo, A (corresponding author), Biomed Mol Med SL, Madrid, Spain.; Gamez-Pozo, A (corresponding author), Hosp Univ La Paz IdiPAZ, Mol Oncol &amp; Pathol Lab, Madrid, Spain.; Pinto, A (corresponding author), La Paz Univ Hosp IdiPAZ, Med Oncol Serv, Madrid, Spain.</t>
  </si>
  <si>
    <t>e0229075</t>
  </si>
  <si>
    <t>Martin-Broto, J; Hindi, N; Grignani, G; Martinez-Trufero, J; Redondo, A; Valverde, C; Stacchiotti, S; Lopez-Pousa, A; D'Ambrosio, L; Gutierrez, A; Perez-Vega, H; Encinas-Tobajas, V; de Alava, E; Collini, P; Pena-Chilet, M; Dopazo, J; Carrasco-Garcia, I; Lopez-Alvarez, M; Moura, DS; Lopez-Martin, JA</t>
  </si>
  <si>
    <t>Nivolumab and sunitinib combination in advanced soft tissue sarcomas: a multicenter, single-arm, phase Ib/II trial</t>
  </si>
  <si>
    <t>JOURNAL FOR IMMUNOTHERAPY OF CANCER</t>
  </si>
  <si>
    <t>[Martin-Broto, Javier; Hindi, Nadia; Carrasco-Garcia, Irene] Univ Hosp Virgen del Rocio, Dept Med Oncol, Seville, Spain; [Martin-Broto, Javier; Hindi, Nadia; Pena-Chilet, Maria; Dopazo, Joaquin; Carrasco-Garcia, Irene; Lopez-Alvarez, Maria; Moura, David S.] Univ Seville, Inst Biomed Sevilla IBIS, HUVR, CSIC, Seville, Spain; [Grignani, Giovanni; D'Ambrosio, Lorenzo] Candiolo Canc Inst, Div Med Oncol, FPO IRCCS Str Prov 142,Km 3,95, I-10060 Candiolo, TO, Italy; [Martinez-Trufero, Javier] Miguel Servet Univ Hosp, Dept Med Oncol, Zaragoza, Spain; [Redondo, Andres] Hosp Univ La Paz, Dept Med Oncol, Madrid, Spain; [Valverde, Claudia] Vall dHebron Univ Hosp, Dept Med Oncol, Barcelona, Spain; [Stacchiotti, Silvia] Fdn Ist Ricovero &amp; Cura Carattere Sci IRCCS Ist N, Dept Canc Med, Via Venezian 1, Milan, Italy; [Lopez-Pousa, Antonio] St Pau Hosp, Dept Med Oncol, Barcelona, Spain; [Gutierrez, Antonio] Univ Hosp Son Espases, Dept Med Hematol, Mallorca, Spain; [Perez-Vega, Herminia; Encinas-Tobajas, Victor] Univ Hosp Virgen del Rocio, Dept Radiol, Seville, Spain; [de Alava, Enrique] Univ Seville, Inst Biomed Sevilla IBiS, Virgen del Rocio Univ Hosp, CSIC,CIBERONC, Seville, Spain; [de Alava, Enrique] Univ Seville, Sch Med, Dept Normal &amp; Pathol Cytol &amp; Histol, Seville 41009, Spain; [Collini, Paola] Fdn Ist Ricovero &amp; Cura Carattere Sci IRCCS, Soft Tissue &amp; Bone Pathol Histopathol &amp; Pediat Pa, Diagnost Pathol &amp; Lab Med Dept, Ist Nazl Tumori, Milan, Italy; [Pena-Chilet, Maria; Dopazo, Joaquin] Hosp Virgen del Rocio, Clin Bioinformat Area, Fdn Progreso &amp; Salud FPS CDCA, Seville, Spain; [Pena-Chilet, Maria; Dopazo, Joaquin] Hosp Virgen del Rocio, Bioinformat Rare Dis BiER, Ctr Invest Biomed Red Enfermedades Raras CIBERER, FPS, Seville, Spain; [Dopazo, Joaquin] Hosp Virgen del Rocio, INB ELIXIR es, FPS, Seville, Spain; [Lopez-Martin, Jose A.] Hosp 12 Octubre, Dept Med Oncol, Madrid, Spain; [Lopez-Martin, Jose A.] Inst Invest Sanitaria Hosp 12 Octubre I 12, Madrid, Spain</t>
  </si>
  <si>
    <t>Martin-Broto, J (corresponding author), Univ Hosp Virgen del Rocio, Dept Med Oncol, Seville, Spain.; Martin-Broto, J (corresponding author), Univ Seville, Inst Biomed Sevilla IBIS, HUVR, CSIC, Seville, Spain.</t>
  </si>
  <si>
    <t>2051-1426</t>
  </si>
  <si>
    <t>e001561</t>
  </si>
  <si>
    <t>Viudez, A; Carmona-Bayonas, A; Gallego, J; Lacalle, A; Hernandez, R; Cano, JM; Macias, I; Custodio, A; de Castro, EM; Sanchez, A; Iglesia, L; Reguera, P; Visa, L; Azkarate, A; Sanchez-Canovas, M; Mangas, M; Limon, ML; Martinez-Torron, A; Asensio, E; Ramchandani, A; Martin-Carnicero, A; Hurtado, A; Cerda, P; Garrido, M; Sanchez-Bayonas, R; Serrano, R; Jimenez-Fonseca, P</t>
  </si>
  <si>
    <t>Optimal duration of first-line chemotherapy for advanced gastric cancer: data from the AGAMENON registry</t>
  </si>
  <si>
    <t>[Viudez, A.] CHN, Navarrabiomed Biomed Ctr, Med Oncol Dept, OncobionaTras Unit,Navarrabiomed,IdiSNA, Irunlarrea 3, Navarra 31008, Spain; [Carmona-Bayonas, A.] Univ Murcia, Hosp Univ Morales Meseguer, Hematol &amp; Med Oncol Dept, IMIB, Murcia, Spain; [Gallego, J.; Asensio, E.] Hosp Univ Elche, Med Oncol Dept, Elche, Spain; [Lacalle, A.] Complejo Hosp Navarra, Med Oncol Dept, Pamplona, Spain; [Hernandez, R.] Hosp Univ Canarias, Med Oncol Dept, Tenerife, Spain; [Cano, J. M.] Hosp Gen Univ Ciudad Real, Med Oncol Dept, Ciudad Real, Spain; [Macias, I] Hosp Univ Parc Tauli, Med Oncol Dept, Sabadell, Spain; [Custodio, A.] Hosp Univ La Paz, Med Oncol Dept, Madrid, Spain; [Martinez de Castro, E.] Hosp Univ Marques Valdecilla, Med Oncol Dept, Santander, Spain; [Sanchez, A.] Hosp Univ Doce Octubre, Med Oncol Dept, Madrid, Spain; [Iglesia, L.] Complejo Hosp Orense, Med Oncol Dept, Orense, Spain; [Reguera, P.] Hosp Univ Ramon &amp; Cajal, Med Oncol Dept, Madrid, Spain; [Visa, L.] Hosp Univ El Mar, Med Oncol Dept, Barcelona, Spain; [Azkarate, A.] Hosp Univ Son Espases, Med Oncol Dept, Mallorca, Spain; [Sanchez-Canovas, M.] Hosp Univ Morales Meseguer, Hematol &amp; Med Oncol Dept, Murcia, Spain; [Mangas, M.] Hosp Galdakao Usansolo, Med Oncol Dept, Galdakao Usansolo, Spain; [Limon, M. L.] Hosp Univ Virgen Rocio, Med Oncol Dept, Seville, Spain; [Martinez-Torron, A.] Hosp Univ Cent Asturias, Pharm Dept, Oviedo, Spain; [Ramchandani, A.] Hosp Univ Insular Gran Canaria, Med Oncol Dept, Las Palmas Gran Canaria, Spain; [Martin-Carnicero, A.] Complejo Hosp San Millan, Med Oncol Dept, Logrono, Spain; [Hurtado, A.] Hosp Univ Fdn Alcorcon, Med Oncol Dept, Madrid, Spain; [Cerda, P.] Ctr Med Tecknon, Med Oncol Dept, Barcelona, Spain; [Garrido, M.] Pontificia Univ Catolica Chile, Med Oncol Dept, Santiago, Chile; [Sanchez-Bayonas, R.] Clin Univ Navarra, Med Oncol Dept, Pamplona, Spain; [Serrano, R.] Hosp Univ Reina Sofia, Med Oncol Dept, Cordoba, Spain; [Jimenez-Fonseca, P.] Hosp Univ Cent Asturias, Med Oncol Dept, Oviedo, Spain</t>
  </si>
  <si>
    <t>Viudez, A (corresponding author), CHN, Navarrabiomed Biomed Ctr, Med Oncol Dept, OncobionaTras Unit,Navarrabiomed,IdiSNA, Irunlarrea 3, Navarra 31008, Spain.</t>
  </si>
  <si>
    <t>MAY</t>
  </si>
  <si>
    <t>Conte, P; Schneeweiss, A; Loibl, S; Mamounas, EP; von Minckwitz, G; Mano, MS; Untch, M; Huang, CS; Wolmark, N; Rastogi, P; D'Hondt, V; Redondo, A; Stamatovic, L; Bonnefoi, H; Castro-Salguero, H; Fischer, HH; Wahl, T; Song, CY; Boulet, T; Trask, P; Geyer, CE</t>
  </si>
  <si>
    <t>Patient-reported outcomes from KATHERINE: A phase 3 study of adjuvant trastuzumab emtansine versus trastuzumab in patients with residual invasive disease after neoadjuvant therapy for human epidermal growth factor receptor 2-positive breast cancer</t>
  </si>
  <si>
    <t>CANCER</t>
  </si>
  <si>
    <t>[Conte, PierFranco] Univ Padua, DiSCOG, Padua, Italy; [Conte, PierFranco] IRCCS, Div Med Oncol 2, Ist Oncol Veneto, Padua, Italy; [Schneeweiss, Andreas] Heidelberg Univ Hosp, Natl Ctr Tumor Dis, Heidelberg, Germany; [Schneeweiss, Andreas] German Canc Res Ctr, Heidelberg, Germany; [Loibl, Sibylle; von Minckwitz, Gunter] GBG, Neu Isenburg, Germany; [Loibl, Sibylle] Ctr Haematol &amp; Oncol Bethanien, Frankfurt, Germany; [Mamounas, Eleftherios P.] Univ Florida, NSABP Fdn &amp; Orlando Hlth, Hlth Canc Ctr, Orlando, FL USA; [Mano, Max S.] Inst Canc Estado Sao Paulo, Sao Paulo, Brazil; [Untch, Michael] Ago B &amp; HELIOS Klinikum Berlin Buch, Berlin, Germany; [Huang, Chiun-Sheng] Natl Taiwan Univ Hosp, Taipei, Taiwan; [Huang, Chiun-Sheng] Natl Taiwan Univ, Coll Med, Taipei, Taiwan; [Wolmark, Norman; Rastogi, Priya] NSABP Fdn, Pittsburgh, PA USA; [Wolmark, Norman; Rastogi, Priya] Univ Pittsburgh, Pittsburgh, PA USA; [D'Hondt, Veronique] Inst Reg Canc Montpellier, Montpellier, France; [Redondo, Andres] Hosp Univ La Paz IdiPAZ, Madrid, Spain; [Stamatovic, Ljiljana] Inst Oncol &amp; Radiol Serbia, Belgrade, Serbia; [Bonnefoi, Herve] Inst Bergonie Unicanc, Bordeaux, France; [Bonnefoi, Herve] Bordeaux Univ, Bordeaux, France; [Castro-Salguero, Hugo] Grp Med Angeles, Guatemala City, Guatemala; [Fischer, Hans H.] GBG &amp; Evangel Kliniken Gelsenkirchen, Gelsenkirchen, Germany; [Wahl, Tanya] Swedish Canc Inst, Issaquah, WA USA; [Song, Chunyan; Trask, Peter] Genentech Inc, San Francisco, CA 94080 USA; [Boulet, Thomas] F Hoffmann La Roche, Basel, Switzerland; [Geyer, Charles E., Jr.] NSABP Fdn, Houston, TX USA; [Geyer, Charles E., Jr.] Houston Methodist Canc Ctr, Houston, TX USA</t>
  </si>
  <si>
    <t>Conte, P (corresponding author), Ist Oncol Veneto IRCCS, Via Gattamelata 64, I-35128 Padua, Italy.; Schneeweiss, A (corresponding author), Neuenheimer Feld 460, D-69120 Heidelberg, Germany.</t>
  </si>
  <si>
    <t>0008-543X</t>
  </si>
  <si>
    <t>Martin-Broto, J; Cruz, J; Penel, N; Le Cesne, A; Hindi, N; Luna, P; Moura, DS; Bernabeu, D; de Alava, E; Lopez-Guerrero, JA; Dopazo, J; Pena-Chilet, M; Gutierrez, A; Collini, P; Karanian, M; Redondo, A; Lopez-Pousa, A; Grignani, G; Diaz-Martin, J; Marcilla, D; Fernandez-Serra, A; Gonzalez-Aguilera, C; Casali, PG; Blay, JY; Stacchiotti, S</t>
  </si>
  <si>
    <t>Pazopanib for treatment of typical solitary fibrous tumours: a multicentre, single-arm, phase 2 trial</t>
  </si>
  <si>
    <t>LANCET ONCOLOGY</t>
  </si>
  <si>
    <t>[Martin-Broto, Javier; Hindi, Nadia] Univ Hosp Virgen del Rocio, Med Oncol Dept, Seville, Spain; [Martin-Broto, Javier; Hindi, Nadia; Moura, David S.; de Alava, Enrique; Diaz-Martin, Juan; Gonzalez-Aguilera, Cristina] Univ Hosp Virgen del Rocio, Inst Biomed Seville, Seville, Spain; [Martin-Broto, Javier; Hindi, Nadia; Moura, David S.; de Alava, Enrique; Diaz-Martin, Juan; Gonzalez-Aguilera, Cristina] Univ Seville, Seville, Spain; [Cruz, Josefina] Univ Hosp Canarias, Med Oncol Dept, Tenerife, Spain; [Penel, Nicolas] Lille Univ, Dept Med Oncol, Ctr Oscar Lambret, Lille Med Sch, Lille, France; [Le Cesne, Axel] Gustave Roussy, Villejuif, France; [Luna, Pablo] Univ Hosp Son Espases, Med Oncol Dept, Mallorca, Spain; [Gutierrez, Antonio] Univ Hosp Son Espases, Haematol Dept, Mallorca, Spain; [Bernabeu, Daniel] Univ Hosp La Paz, Radiol Dept, Madrid, Spain; [Redondo, Andres] Univ Hosp La Paz, Dept Med Oncol, Madrid, Spain; [de Alava, Enrique; Marcilla, David] Univ Seville, Dept Normal &amp; Pathol Cytol &amp; Histol, Sch Med, Seville, Spain; [de Alava, Enrique; Diaz-Martin, Juan] Ctr Invest Biomed Red Canc CIBERONC, Seville, Spain; [Lopez-Guerrero, Jose Antonio; Fernandez-Serra, Antonio] Fdn Inst Valenciano Oncol, Lab Mol Biol, Valencia, Spain; [Lopez-Guerrero, Jose Antonio] Catholic Univ Valencia San Vicente Martir, Sch Med, Dept Basic Med Sci, Valencia, Spain; [Dopazo, Joaquin; Pena-Chilet, Maria] Univ Hosp Virgen del Rocio, Clin Bioinformat Area, Fdn Progreso &amp; Salud, Seville, Spain; [Dopazo, Joaquin; Pena-Chilet, Maria] Univ Hosp Virgen del Rocio, Bioinfonnat Rare Dis, Ctr Invest Biomed Red Enfermedades Raras, Fdn Progreso &amp; Salud, Seville, Spain; [Dopazo, Joaquin] Hosp Virgen del Rocio, Fdn Progreso &amp; Salud, Spanish Natl Bioinformat Inst, Seville, Spain; [Collini, Paola] Fdn Ist Ricovero &amp; Cure Carattere Sci, Diagnost Pathol &amp; Lab Med Dept, Histopathol &amp; Pediat Pathol Unit, Soft Tissue &amp; Bone Pathol,Ist Nazl Tumori,IRCCS, Milan, Italy; [Casali, Paolo G.; Stacchiotti, Silvia] Fdn Ist Ricovero &amp; Cure Carattere Sci, Ist Nazl Tumori, Canc Med Dept, IRCCS, Milan, Italy; [Karanian, Marie] Canc Res Ctr Lyon, Dept Biopathol, Ctr Leon Berard, Lyon, France; [Lopez-Pousa, Antonio] St Pau Hosp, Med Oncol Dept, Barcelona, Spain; [Grignani, Giovanni] Candiolo Canc Inst, Div Med Oncol, Candiolo, Italy; [Blay, Jean-Yves] Univ Lyon, Ctr Leon Berard, Lyon, France</t>
  </si>
  <si>
    <t>Martin-Broto, J (corresponding author), Univ Hosp Virgen del Rocio, Inst Biomed Sevilla, Seville 41013, Spain.</t>
  </si>
  <si>
    <t>1470-2045</t>
  </si>
  <si>
    <t>Lebbe, C; Dutriaux, C; Lesimple, T; Kruit, W; Kerger, J; Thomas, L; Guillot, B; de Braud, F; Garbe, C; Grob, JJ; Loquai, C; Ferraresi, V; Robert, C; Vasey, P; Conry, R; Isaacs, R; Espinosa, E; Schueler, A; Massimini, G; Dreno, B</t>
  </si>
  <si>
    <t>Pimasertib Versus Dacarbazine in Patients With UnresectableNRAS-Mutated Cutaneous Melanoma: Phase II, Randomized, Controlled Trial with Crossover</t>
  </si>
  <si>
    <t>CANCERS</t>
  </si>
  <si>
    <t>[Lebbe, Celeste] St Louis Hosp, AP HP, Dermatol CIC Dept, F-75010 Paris, France; [Lebbe, Celeste] Univ Paris, INSERM U976, F-75010 Paris, France; [Dutriaux, Caroline] Hop St Andre CHU, Dermatol, F-33000 Bordeaux, France; [Lesimple, Thierry] Comprehens Canc Ctr Eugene Marquis, Med Oncol Dept, F-35000 Rennes, France; [Kruit, Willem] Erasmus MC Canc Inst, Internal Oncol, NL-3008 AE Rotterdam, Netherlands; [Kerger, Joseph] Inst Jules Bordet, Med Oncol, B-1000 Brussels, Belgium; [Thomas, Luc] Ctr Hosp Lyon Sud, Dept Dermatol, F-69310 Pierre Benite, France; [Guillot, Bernard] Hop St Eloi, Dept Dermatol, F-34295 Montpellier, France; [de Braud, Filippo] Univ Milan, Dept Med Oncol, Ist Nazl Tumori, I-20133 Milan, Italy; [Garbe, Claus] Univ Hosp Tubingen, Dept Dermatol, D-72076 Tubingen, Germany; [Grob, Jean-Jacques] Hop La Timone, Dept Dermatol, F-13005 Marseille, France; [Grob, Jean-Jacques] Hop La Timone, Cutaneous Oncol Serv, F-13005 Marseille, France; [Loquai, Carmen] Univ Med Ctr Mainz, Dept Dermatol, D-55019 Mainz, Germany; [Ferraresi, Virginia] IRCCS Regina Elena NCI, Div Med Oncol 1, I-00144 Rome, Italy; [Robert, Caroline] Inst Gustave Roussy, Dermatol Dept, F-94800 Villejuif, France; [Robert, Caroline] Paris Sud Univ, F-94800 Villejuif, France; [Vasey, Paul] Wesley Hosp, Icon Canc Care, Auchenflower, Qld 4066, Australia; [Conry, Robert] Univ Alabama Birmingham, Comprehens Canc Ctr, Birmingham, AL 35233 USA; [Isaacs, Richard] Palmerston North Hosp, MidCent Reg Canc Treatment Serv, Palmerston North 4442, New Zealand; [Espinosa, Enrique] Hosp Univ La Paz, Med Oncol Dept, Madrid 28046, Spain; [Schueler, Armin] Merck KGaA, Global Biostat Oncol, D-64293 Darmstadt, Germany; [Massimini, Giorgio] Merck KGaA, GCDU Oncol, D-64293 Darmstadt, Germany; [Dreno, Brigitte] CHU Nantes, Dept Dermato Cancerol, CIC 1413, CRCINA Inserm 1232, F-44093 Nantes, France</t>
  </si>
  <si>
    <t>Lebbe, C (corresponding author), St Louis Hosp, AP HP, Dermatol CIC Dept, F-75010 Paris, France.; Lebbe, C (corresponding author), Univ Paris, INSERM U976, F-75010 Paris, France.</t>
  </si>
  <si>
    <t>2072-6694</t>
  </si>
  <si>
    <t>Feliu, J; Jimenez-Munarriz, B; Basterretxea, L; Paredero, I; Llabres, E; Antonio-Rebollo, M; Losada, B; Espinosa, E; Girones, R; Custodio, AB; Munoz, MD; Diaz-Almiron, M; Gomez-Mediavilla, J; Pinto, A; Torregrosa, MD; Soler, G; Cruz, P; Higuera, O; Molina-Garrido, MJ</t>
  </si>
  <si>
    <t>Predicting Chemotherapy Toxicity in Older Patients with Cancer: A Multicenter Prospective Study</t>
  </si>
  <si>
    <t>ONCOLOGIST</t>
  </si>
  <si>
    <t>[Feliu, Jaime; Espinosa, Enrique; Belen Custodio, Ana; Pinto, Alvaro; Cruz, Patricia; Higuera, Oliver] Hosp Univ La Paz, Oncol Dept, CIBERONC, Catedra UAM AMGEN, Madrid, Spain; [Jimenez-Munarriz, Beatriz] Ctr Integral Oncol Clara Campal, Oncol Dept, Madrid, Spain; [Basterretxea, Laura; Gomez-Mediavilla, Jeniffer] ESI OSI Donostialdea, Oncol Dept, Donostialdea, Spain; [Paredero, Irene; Torregrosa, Maria-Dolores] Hosp Univ Dr Peset, Oncol Dept, Valencia, Spain; [Llabres, Elisenda] Hosp Univ Insular Gran Canarias, Oncol Dept, Las Palmas Gran Canaria, Spain; [Antonio-Rebollo, Maite; Soler, Gema] IDIBELL Hosp, Inst Catala Oncol, Oncohematogeriatr Unit, Barcelona, Spain; [Losada, Beatriz] Hosp Univ Fuenlabrada, Oncol Dept, Madrid, Spain; [Girones, Regina] Hosp Lluis Alcanyis Xat, Oncol Dept, Valencia, Spain; [del Mar Munoz, Maria; Jose Molina-Garrido, Maria] Hosp Virgen de la Luz, Oncol Dept, Cuenca, Spain; [Diaz-Almiron, Mariana] Univ Autonoma Madrid, Hosp La Paz, Biostat Dept, Madrid, Spain</t>
  </si>
  <si>
    <t>Feliu, J (corresponding author), Hosp Univ La Paz, Oncol Dept, Madrid 26128046, Spain.</t>
  </si>
  <si>
    <t>1083-7159</t>
  </si>
  <si>
    <t>OCT</t>
  </si>
  <si>
    <t>E1516</t>
  </si>
  <si>
    <t>E1524</t>
  </si>
  <si>
    <t>Redondo, A; Colombo, N; McCormack, M; Dreosti, L; Nogueira-Rodrigues, A; Scambia, G; Lorusso, D; Joly, F; Schenker, M; Ruff, P; Estevez-Diz, M; Irahara, N; Donica, M; Gonzalez-Martin, A</t>
  </si>
  <si>
    <t>Primary results from CECILIA, a global single-arm phase II study evaluating bevacizumab, carboplatin and paclitaxel for advanced cervical cancer</t>
  </si>
  <si>
    <t>GYNECOLOGIC ONCOLOGY</t>
  </si>
  <si>
    <t>[Redondo, Andres] Hosp Univ La Paz, IdiPAZ, Madrid, Spain; [Colombo, Nicoletta] Univ Milano Bicocca, European Inst Oncol, IRCCS, Milan, Italy; [McCormack, Mary] Univ Coll London Hosp, Dept Oncol, London, England; [Dreosti, Lydia] Univ Pretoria, Dept Med Oncol, Pretoria, South Africa; [Nogueira-Rodrigues, Angelica] Fed Univ Minas Gerais Brazil, Med Oncol Dept, Belo Horizonte, MG, Brazil; [Nogueira-Rodrigues, Angelica] Brazilian Grp Gynecol Oncol, Belo Horizonte, MG, Brazil; [Scambia, Giovanni; Lorusso, Domenica] Fdn Policlin Univ Gemelli IRCCS, Rome, Italy; [Lorusso, Domenica] Ist Nazl Tumori IRCCS, Milan, Italy; [Joly, Florence] Ctr FranCois Baclesse, Caen, France; [Schenker, Michael] Cent Oncol Sf Nectarie Craiova, Craiova, Romania; [Ruff, Paul] Univ Witwatersrand, Fac Hlth Sci, Div Med Oncol, Johannesburg, South Africa; [Estevez-Diz, Maria] Univ Sao Paulo, Fac Med, Inst Canc Estado Sao Paulo, Sao Paulo, Brazil; [Irahara, Natsumi] F Hoffmann La Roche Ltd, Prod Dev Med Affairs, Basel, Switzerland; [Donica, Margarita] F Hoffmann La Roche Ltd, Pharma Dev Biostat Oncol, Basel, Switzerland; [Gonzalez-Martin, Antonio] Clln Univ Navarra, Madrid, Spain</t>
  </si>
  <si>
    <t>Redondo, A (corresponding author), Hosp Univ La Paz IdiPAZ, Dept Med Oncol, Paseo Castellana 261, Madrid 28046, Spain.</t>
  </si>
  <si>
    <t>0090-8258</t>
  </si>
  <si>
    <t>Cejas, P; Long, HW</t>
  </si>
  <si>
    <t>Principles and methods of integrative chromatin analysis in primary tissues and tumors</t>
  </si>
  <si>
    <t>BIOCHIMICA ET BIOPHYSICA ACTA-REVIEWS ON CANCER</t>
  </si>
  <si>
    <t>[Cejas, Paloma; Long, Henry W.] Dana Farber Canc Inst, Dept Med Oncol, Boston, MA 02115 USA; [Cejas, Paloma; Long, Henry W.] Harvard Med Sch, Boston, MA 02115 USA; [Cejas, Paloma; Long, Henry W.] Dana Farber Canc Inst, Ctr Funct Canc Epigenet, Boston, MA 02115 USA; [Cejas, Paloma] La Paz Univ Hosp, Translat Oncol Lab, Hosp La Paz Inst Hlth Res IdiPAZ, Madrid, Spain; [Cejas, Paloma] La Paz Univ Hosp, CIBERONC, Madrid, Spain</t>
  </si>
  <si>
    <t>Long, HW (corresponding author), Dana Farber Canc Inst, Dept Med Oncol, Boston, MA 02115 USA.; Long, HW (corresponding author), Harvard Med Sch, Boston, MA 02115 USA.</t>
  </si>
  <si>
    <t>0304-419X</t>
  </si>
  <si>
    <t>JAN</t>
  </si>
  <si>
    <t>Vinal, D; Martinez, D; Garcia-Cuesta, JA; Gutierrez-Sainz, L; Martinez-Recio, S; Villamayor, J; Martinez-Marin, V; Gallego, A; Ortiz-Cruz, E; Mendiola, M; Pozo-Kreilinger, JJ; Berjon, A; Belinchon, B; Bernabeu, D; Espinosa, E; Feliu, J; Redondo, A</t>
  </si>
  <si>
    <t>Prognostic value of neutrophil-to-lymphocyte ratio and other inflammatory markers in patients with high-risk soft tissue sarcomas</t>
  </si>
  <si>
    <t>[Vinal, D.; Martinez, D.; Garcia-Cuesta, J. A.; Gutierrez-Sainz, L.; Martinez-Recio, S.; Villamayor, J.; Martinez-Marin, V.; Gallego, A.; Espinosa, E.; Feliu, J.; Redondo, A.] Hosp Univ La Paz, IdiPAZ, Dept Med Oncol, Madrid, Spain; [Ortiz-Cruz, E.] Hosp Univ La Paz, Dept Orthopaed Surg, Paseo Castellana 261, Madrid 28046, Spain; [Mendiola, M.; Pozo-Kreilinger, J. J.] IdiPAZ, Mol Pathol &amp; Therapeut Targets Grp, Madrid, Spain; [Pozo-Kreilinger, J. J.; Berjon, A.] Hosp Univ La Paz, Dept Pathol, Madrid, Spain; [Belinchon, B.] Hosp Univ La Paz, Dept Radiat Oncol, Madrid, Spain; [Bernabeu, D.] Hosp Univ La Paz, Dept Radiol, Madrid, Spain; [Pozo-Kreilinger, J. J.; Espinosa, E.; Feliu, J.; Redondo, A.] Univ Autonoma Madrid, Fac Med, Madrid, Spain; [Martinez-Marin, V.; Espinosa, E.; Feliu, J.; Redondo, A.] IdiPAZ, Translat Oncol Grp, Madrid, Spain; [Mendiola, M.; Espinosa, E.; Feliu, J.] CIBERONC, Madrid, Spain; [Espinosa, E.; Feliu, J.; Redondo, A.] Catedra UAM AMGEN, Madrid, Spain</t>
  </si>
  <si>
    <t>Redondo, A (corresponding author), Hosp Univ La Paz, IdiPAZ, Dept Med Oncol, Madrid, Spain.; Redondo, A (corresponding author), Univ Autonoma Madrid, Fac Med, Madrid, Spain.; Redondo, A (corresponding author), IdiPAZ, Translat Oncol Grp, Madrid, Spain.; Redondo, A (corresponding author), Catedra UAM AMGEN, Madrid, Spain.</t>
  </si>
  <si>
    <t>Ramirez, SP; del Monte-Millan, M; Lopez-Tarruella, S; Janez, NM; Marquez-Rodas, I; Samper, FL; Peron, YI; Terres, CR; Rodriguez, DR; Garcia-Saenz, JA; Anton, FM; Aunon, PZ; Yustos, MA; Alvarez, MAL; Gil, EMC; Sanchez, LM; Gonzalez, MJE; Martinez, JAG; Sanchez, CJ; Muino, CB; Adrian, SG; Galindo, JRC; Maganto, VV; Martin, M</t>
  </si>
  <si>
    <t>Prospective, multicenter study on the economic and clinical impact of gene-expression assays in early-stage breast cancer from a single region: the PREGECAM registry experience</t>
  </si>
  <si>
    <t>[Perez Ramirez, S.] Hosp Gen Univ Gregorio Maranon, IiSGM, Med Oncol Serv, Madrid, Spain; [del Monte-Millan, M.; Lopez-Tarruella, S.; Marquez-Rodas, I] Hosp Gen Univ Gregorio Maranon, IiSGM, Med Oncol Serv, CiberOnc, Madrid, Spain; [Martinez Janez, N.] Hosp Univ Ramon y Cajal, Med Oncol Serv, Madrid, Spain; [Lobo Samper, F.; Izarzugaza Peron, Y.] Hosp Univ Fdn Jimenez Diaz, Med Oncol Serv, Madrid, Spain; [Rubio Terres, C.; Rubio Rodriguez, D.] Hlth Econ &amp; Res Outcomes Consulting, HLTH VALUE, Madrid, Spain; [Garcia-Saenz, J. A.; Moreno Anton, F.] Hosp Univ Clin San Carlos, Inst Invest Sanitaria, Med Oncol Serv, Hosp Clin San Carlos IdISSC, Madrid, Spain; [Zamora Aunon, P.] Hosp Univ La Paz, Med Oncol Serv, Madrid, Spain; [Arroyo Yustos, M.] Hosp Univ Principe Asturias, Med Oncol Serv, Madrid, Spain; [Lara Alvarez, M. A.] Hosp Univ Infanta Leonor, Med Oncol Serv, Madrid, Spain; [Ciruelos Gil, E. M.; Manso Sanchez, L.] Hosp Univ 12 Octubre, Med Oncol Serv, Madrid, Spain; [Echarri Gonzalez, M. J.] Hosp Univ Severo Ochoa, Med Oncol Serv, Madrid, Spain; [Guerra Martinez, J. A.] Hosp Univ Fuenlabrada, Med Oncol Serv, Madrid, Spain; [Jara Sanchez, C.] Univ Rey Juan Carlos, Hosp Univ Fdn Alcorcon, Med Oncol Serv, Mostoles, Spain; [Bueno Muino, C.] Hosp Univ Infanta Cristina, Med Oncol Serv, Madrid, Spain; [Garcia Adrian, S.] Hosp Univ Mostoles, Med Oncol Serv, Madrid, Spain; [Carrion Galindo, J. R.] Hosp Sureste Arganda del Rey, Med Oncol Serv, Madrid, Spain; [Martin, M.] Univ Complutense, Hosp Gen Univ Gregorio Maranon, Med Oncol Serv, IiSGM,CIBERONC,GEICAM,Spanish Breast Canc Grp, Madrid, Spain</t>
  </si>
  <si>
    <t>Martin, M (corresponding author), Univ Complutense, Hosp Gen Univ Gregorio Maranon, Med Oncol Serv, IiSGM,CIBERONC,GEICAM,Spanish Breast Canc Grp, Madrid, Spain.</t>
  </si>
  <si>
    <t>Sanchis, AC; Gallego, J; Hernandez, R; Arrazubi, V; Custodio, A; Cano, JM; Aguado, G; Macias, I; Lopez, C; Lopez, F; Visa, L; Garrido, M; Lago, NM; Montes, AF; Limon, ML; Azkarate, A; Pimentel, P; Reguera, P; Ramchandani, A; Cacho, JD; Carnicero, AM; Granja, M; Richard, MM; Perez, CH; Hurtado, A; Serra, O; Buxo, E; Tocino, RV; Jimenez-Fonseca, P; Carmona-Bayonas, A</t>
  </si>
  <si>
    <t>Second-line treatment in advanced gastric cancer: Data from the Spanish AGAMENON registry</t>
  </si>
  <si>
    <t>[Cotes Sanchis, Almudena] Hosp Gen Univ Elda, Med Oncol Dept, Alicante, Spain; [Gallego, Javier] Hosp Gen Univ Elche, Med Oncol Dept, Elche, Spain; [Hernandez, Raquel] Hosp Univ Canarias, Med Oncol Dept, Tenerife, Spain; [Arrazubi, Virginia] Complejo Hosp Navarra, Med Oncol Dept, Pamplona, Spain; [Custodio, Ana] Hosp Univ La Paz, Med Oncol Dept, CIBERONC CB 16 12 00398, Madrid, Spain; [Maria Cano, Juana] Hosp Gen Univ Ciudad Real, Med Oncol Dept, Ciudad Real, Spain; [Aguado, Gema] Hosp Univ Gregorio Maranon, Med Oncol Dept, Madrid, Spain; [Macias, Ismael] Hosp Univ Parc Tauli, Med Oncol Dept, Sabadell, Spain; [Lopez, Carlos; Diego Cacho, Juan] Hosp Univ Marques de Valdecilla, Med Oncol Dept, IDIVAL, Santander, Spain; [Lopez, Flora] Hosp Univ Doce Octubre, Med Oncol Dept, Madrid, Spain; [Visa, Laura] Hosp Univ El Mar, Med Oncol Dept, Barcelona, Spain; [Garrido, Marcelo] Pontificia Univ Catolica Chile, Med Oncol Dept, Santiago, Chile; [Martinez Lago, Nieves] Complejo Hosp Univ A Coruna, Med Oncol Dept, La Coruna, Spain; [Fernandez Montes, Ana] Complejo Hosp Orense, Med Oncol Dept, Orense, Spain; [Luisa Limon, Maria] Hosp Univ Virgen del Rocio, Med Oncol Dept, Seville, Spain; [Azkarate, Aitor] Hosp Univ Son Espases, Med Oncol Dept, Mallorca, Spain; [Pimentel, Paola] Hosp Santa Lucia, Med Oncol Dept, Cartagena, Spain; [Reguera, Pablo] Hosp Univ Ramon y Cajal, Med Oncol Dept, Madrid, Spain; [Ramchandani, Avinash] Hosp Univ Insular Gran Canaria, Med Oncol Dept, Las Palmas Gran Canaria, Spain; [Martin Carnicero, Alfonso] Hosp San Pedro, Med Oncol Dept, Logrono, Spain; [Granja, Monica] Hosp Univ Clin San Carlos Madrid, Med Oncol Dept, Madrid, Spain; [Martin Richard, Marta] Hosp Univ Santa Creu &amp; St Pau, Med Oncol Dept, Barcelona, Spain; [Hernandez Perez, Carolina] Hosp Univ Nuestra Senora Candelaria, Med Oncol Dept, Tenerife, Spain; [Hurtado, Alicia] Hosp Univ Fdn Alcorcon, Med Oncol Dept, Madrid, Spain; [Serra, Olbia] Catalan Inst Oncol, Med Oncol Dept, Lhospitalet De Llobregat, Spain; [Buxo, Elvira] Hosp Univ Vall dHebron, Med Oncol Dept, Barcelona, Spain; [Vidal Tocino, Rosario] Complejo Asistencial Univ Salamanca, Med Oncol Dept, IBSAL, Salamanca, Spain; [Jimenez-Fonseca, Paula] Hosp Univ Cent Asturias, Med Oncol Dept, ISPA, Oviedo, Spain; [Carmona-Bayonas, Alberto] Univ Murcia, Hosp Univ Morales Meseguer, Hematol &amp; Med Oncol Dept, IMIB, Murcia, Spain</t>
  </si>
  <si>
    <t>Gallego, J (corresponding author), Hosp Gen Univ Elche, Med Oncol Dept, Elche, Spain.</t>
  </si>
  <si>
    <t>e0235848</t>
  </si>
  <si>
    <t>Santaballa, A; Pinto, A; Balanya, RP; Merino, NR; Martin, IR; Grau, SS; Fombella, JPB; Cano, JM; Gonzalez, CH; Bayo, J</t>
  </si>
  <si>
    <t>SEOM clinical guideline for secondary prevention (2019)</t>
  </si>
  <si>
    <t>[Santaballa, A.] Hosp Univ Politecn Fe, Med Oncol Dept, Avda Fernando Abril Martorell, 106, E-46026 Valencia, Spain; [Pinto, A.] Hosp Univ La Paz, Med Oncol Dept, Madrid, Spain; [Balanya, R. P.] ICO Girona, Med Oncol Dept, Hosp Univ Dr Josep Trueta, Girona, Spain; [Ramirez Merino, N.] Ctr Integral Oncol Clara Campal, Med Oncol Dept, Madrid, Spain; [Martin, I. R.] Hosp Rio Carrion, Med Oncol Dept, Palencia, Spain; [Grau, S. S.] Hosp Univ Gran Canaria Dr Negrin, Med Oncol Dept, Las Palmas Gran Canaria, Spain; [Fombella, J. P. B.] Hosp Univ Cent Asturias, Med Oncol Dept, Oviedo, Spain; [Cano, J. M.] Hosp Gen Ciudad Real, Med Oncol Dept, Ciudad Real, Spain; [Gonzalez, C. H.] IDIVAL, Hosp Univ Marques Valdecilla, Med Oncol Dept, Santander, Spain; [Bayo, J.] Hosp Juan Ramon Jimenez, Med Oncol Dept, Huelva, Spain</t>
  </si>
  <si>
    <t>Santaballa, A (corresponding author), Hosp Univ Politecn Fe, Med Oncol Dept, Avda Fernando Abril Martorell, 106, E-46026 Valencia, Spain.</t>
  </si>
  <si>
    <t>FEB</t>
  </si>
  <si>
    <t>Martin-Richard, M; Carmona-Bayonas, A; Custodio, AB; Gallego, J; Jimenez-Fonseca, P; Reina, JJ; Richart, P; Rivera, F; Alsina, M; Sastre, J</t>
  </si>
  <si>
    <t>SEOM clinical guideline for the diagnosis and treatment of gastric cancer (GC) and gastroesophageal junction adenocarcinoma (GEJA) (2019)</t>
  </si>
  <si>
    <t>[Martin-Richard, M.] Hosp Santa Creu I Sant Pau, Med Oncol Dept, Sant Antoni Maria Claret, 167, E-08025 Barcelona, Spain; [Carmona-Bayonas, A.] Hosp J M Morales Meseguer, Med Oncol Dept, Murcia, Spain; [Custodio, Ana. B.] Hosp Univ La Paz, Ctr Invest Biomed Red Canc, Med Oncol Dept, Madrid, Spain; [Gallego, J.] Hosp Gen Univ Elche &amp; Vega Baja, Med Oncol Dept, Alicante, Spain; [Jimenez-Fonseca, P.] Hosp Univ Cent Asturias, Med Oncol Dept, Oviedo, Spain; [Reina, J. J.] Hosp Univ Virgen Macarena, Med Oncol Dept, Seville, Spain; [Richart, P.] Hosp Univ I Politecn Fe, Med Oncol Dept, Valencia, Spain; [Rivera, F.] IDIVAL, Hosp Marques Valdecilla, Med Oncol Dept, Santander, Spain; [Alsina, M.] Univ Autonoma Barcelona, Hosp Univ Vall Hebron, Med Oncol Dept, Barcelona, Spain; [Sastre, J.] Hosp Clin Univ San Carlos, Med Oncol Dept, Madrid, Spain</t>
  </si>
  <si>
    <t>Martin-Richard, M (corresponding author), Hosp Santa Creu I Sant Pau, Med Oncol Dept, Sant Antoni Maria Claret, 167, E-08025 Barcelona, Spain.</t>
  </si>
  <si>
    <t>de Juan, A; Redondo, A; Rubio, MJ; Garcia, Y; Cueva, J; Gaba, L; Yubero, A; Alarcon, J; Maximiano, C; Oaknin, A</t>
  </si>
  <si>
    <t>SEOM clinical guidelines for cervical cancer (2019)</t>
  </si>
  <si>
    <t>[de Juan, A.] Hosp Univ Marques de Valdecilla, Med Oncol Dept, Santander, Spain; [Redondo, A.] Hosp Univ La Paz, Med Oncol Dept, Madrid, Spain; [Rubio, M. J.] Hosp Univ Reina Sofia, Med Oncol Dept, Cordoba, Spain; [Garcia, Y.] Univ Autonoma Barcelona, Parc Tauli Hosp Univ, Med Oncol Dept, I3PT, Sabadell, Spain; [Cueva, J.] Complejo Hosp Univ Santiago, Med Oncol Dept, Santiago, Spain; [Gaba, L.] Hosp Clin Barcelona, Med Oncol Dept, Barcelona, Spain; [Yubero, A.] Hosp Clin Univ Lozano Blesa, Med Oncol Dept, Zaragoza, Spain; [Alarcon, J.] Hosp Univ Son Espases, Med Oncol Dept, Palma De Mallorca, Spain; [Maximiano, C.] Hosp Univ Puerta de Hierro Majadahonda, Med Oncol Dept, Madrid, Spain; [Oaknin, A.] Vall dHebron Univ Hosp, VHIO, Med Oncol Dept, Barcelona, Spain</t>
  </si>
  <si>
    <t>Oaknin, A (corresponding author), Vall dHebron Univ Hosp, VHIO, Med Oncol Dept, Barcelona, Spain.</t>
  </si>
  <si>
    <t>Grande, E; Teule, A; Alonso-Gordoa, T; Jimenez-Fonseca, P; Benavent, M; Capdevila, J; Custodio, A; Vera, R; Munarriz, J; La Casta, A; Diez, JJ; Gajate, P; Molina-Cerrillo, J; Matos, I; Cristobal, EM; Ruffinelli, JC; Palacios, J; Garcia-Carbonero, R</t>
  </si>
  <si>
    <t>The PALBONET Trial: A Phase II Study of Palbociclib in Metastatic Grade 1 and 2 Pancreatic Neuroendocrine Tumors (GETNE-1407)</t>
  </si>
  <si>
    <t>[Grande, Enrique] MD Anderson Canc Ctr Madrid, Dept Med Oncol, C Arturo Soria 270, Madrid 28033, Spain; [Teule, Alex; Ruffinelli, Jose C.] Hosp Duran &amp; Reynals, Catalan Inst Oncol, Dept Med Oncol, Barcelona, Spain; [Alonso-Gordoa, Teresa; Gajate, Pablo; Molina-Cerrillo, Javier] Univ Hosp Ramon &amp; Cajal, Dept Med Oncol, CIBERONC, IRYCIS, Madrid, Spain; [Jimenez-Fonseca, Paula] Univ Hosp Cent Asturias, Dept Med Oncol, Oviedo, Spain; [Benavent, Marta] Univ Hosp Virgen del Rocio, Inst Biomed Sevilla IBIS, Dept Med Oncol, Seville, Spain; [Capdevila, Jaume; Matos, Ignacio] Vall dHebron Univ Hosp, Vall dHebron Inst Oncol VHIO, Dept Med Oncol, CIBERONC, Barcelona, Spain; [Custodio, Ana] Univ Hosp La Paz, Ctr Invest Biomed Red Canc CB16 12 00398, Dept Med Oncol, Madrid, Spain; [Vera, Ruth] Complejo Hosp Navarra, Dept Med Oncol, IdisNA, Pamplona, Spain; [Munarriz, Javier] Univ Hosp Gen Castellon, Dept Med Oncol, Castellon de La Plana, Spain; [La Casta, Adelaida] Univ Hosp Donostia, Dept Med Oncol, San Sebastian, Spain; [Jose Diez, Juan] Univ Autonoma, Univ Hosp Puerta de Hierro Majadahonda, Fac Med, Dept Endocrinol,Dept Med, Madrid, Spain; [Maria Cristobal, Eva] Univ Hosp Ramon &amp; Cajal IRYCIS, Dept Pathol, CIBERONC, Madrid, Spain; [Palacios, Jose] Univ Alcala De Henares, Univ Hosp Ramon &amp; Cajal, Dept Med &amp; Med Specialties, Dept Pathol,IRYCIS,CIBERONC,Fac Med, Madrid, Spain; [Garcia-Carbonero, Rocio] Univ Hosp 12 Octubre, CIBERONC, CNIO, UCM,Dept Med Oncol,IIS Imas12, Madrid, Spain</t>
  </si>
  <si>
    <t>Grande, E (corresponding author), MD Anderson Canc Ctr Madrid, Dept Med Oncol, C Arturo Soria 270, Madrid 28033, Spain.</t>
  </si>
  <si>
    <t>Chin, HG; Sun, ZY; Vishnu, US; Hao, PY; Cejas, P; Spracklin, G; Esteve, PO; Xu, SY; Long, HW; Pradhan, S</t>
  </si>
  <si>
    <t>Universal NicE-seq for high-resolution accessible chromatin profiling for formaldehyde-fixed and FFPE tissues</t>
  </si>
  <si>
    <t>CLINICAL EPIGENETICS</t>
  </si>
  <si>
    <t>[Chin, Hang Gyeong; Sun, Zhiyi; Vishnu, Udayakumar S.; Hao, Pengying; Spracklin, George; Esteve, Pierre-Olivier; Xu, Shuang-yong; Pradhan, Sriharsa] New England Biolabs Inc, 240 Cty Rd, Ipswich, WA 01938 USA; [Cejas, Paloma; Long, Henry W.] Dana Farber Canc Inst, Ctr Funct Canc Epigenet, 450 Brookline Ave, Boston, MA 02215 USA; [Cejas, Paloma] La Paz Univ Hosp, Hosp La Paz Inst Hlth Res IdiPAZ, Translat Oncol Lab, Madrid, Spain; [Cejas, Paloma] La Paz Univ Hosp, CIBERONC, Madrid, Spain</t>
  </si>
  <si>
    <t>Pradhan, S (corresponding author), New England Biolabs Inc, 240 Cty Rd, Ipswich, WA 01938 USA.</t>
  </si>
  <si>
    <t>1868-7075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</si>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</sst>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49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VLOOKUP(N5,[1]Revistas!$B$2:$G$62885,2,FALSE)</f>
        <v>4.1840000000000002</v>
      </c>
      <c r="G5" s="7" t="str">
        <f>VLOOKUP(N5,[1]Revistas!$B$2:$G$62885,3,FALSE)</f>
        <v>Q1</v>
      </c>
      <c r="H5" s="7" t="str">
        <f>VLOOKUP(N5,[1]Revistas!$B$2:$G$62885,4,FALSE)</f>
        <v>PHARMACOLOGY &amp; PHARMACY -- SCIE</v>
      </c>
      <c r="I5" s="7" t="str">
        <f>VLOOKUP(N5,[1]Revistas!$B$2:$G$62885,5,FALSE)</f>
        <v>53/271</v>
      </c>
      <c r="J5" s="7" t="str">
        <f>VLOOKUP(N5,[1]Revistas!$B$2:$G$62885,6,FALSE)</f>
        <v>NO</v>
      </c>
      <c r="K5" s="7" t="s">
        <v>24</v>
      </c>
      <c r="L5" s="7" t="s">
        <v>25</v>
      </c>
      <c r="M5" s="7">
        <v>1</v>
      </c>
      <c r="N5" s="7" t="s">
        <v>26</v>
      </c>
      <c r="O5" s="7"/>
      <c r="P5" s="7">
        <v>2020</v>
      </c>
      <c r="Q5" s="7">
        <v>27</v>
      </c>
      <c r="R5" s="7">
        <v>29</v>
      </c>
      <c r="S5" s="7">
        <v>4778</v>
      </c>
      <c r="T5" s="7">
        <v>4788</v>
      </c>
    </row>
    <row r="6" spans="2:20" s="1" customFormat="1">
      <c r="B6" s="6" t="s">
        <v>27</v>
      </c>
      <c r="C6" s="6" t="s">
        <v>28</v>
      </c>
      <c r="D6" s="6" t="s">
        <v>29</v>
      </c>
      <c r="E6" s="7" t="s">
        <v>30</v>
      </c>
      <c r="F6" s="7">
        <f>VLOOKUP(N6,[1]Revistas!$B$2:$G$62885,2,FALSE)</f>
        <v>6.7850000000000001</v>
      </c>
      <c r="G6" s="7" t="str">
        <f>VLOOKUP(N6,[1]Revistas!$B$2:$G$62885,3,FALSE)</f>
        <v>Q1</v>
      </c>
      <c r="H6" s="7" t="str">
        <f>VLOOKUP(N6,[1]Revistas!$B$2:$G$62885,4,FALSE)</f>
        <v>CHEMISTRY, ANALYTICAL -- SCIE</v>
      </c>
      <c r="I6" s="7" t="str">
        <f>VLOOKUP(N6,[1]Revistas!$B$2:$G$62885,5,FALSE)</f>
        <v>6 DE 78</v>
      </c>
      <c r="J6" s="7" t="str">
        <f>VLOOKUP(N6,[1]Revistas!$B$2:$G$62885,6,FALSE)</f>
        <v>SI</v>
      </c>
      <c r="K6" s="7" t="s">
        <v>31</v>
      </c>
      <c r="L6" s="7" t="s">
        <v>32</v>
      </c>
      <c r="M6" s="7">
        <v>6</v>
      </c>
      <c r="N6" s="7" t="s">
        <v>33</v>
      </c>
      <c r="O6" s="7" t="s">
        <v>34</v>
      </c>
      <c r="P6" s="7">
        <v>2020</v>
      </c>
      <c r="Q6" s="7">
        <v>92</v>
      </c>
      <c r="R6" s="7">
        <v>7</v>
      </c>
      <c r="S6" s="7">
        <v>5604</v>
      </c>
      <c r="T6" s="7">
        <v>5612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30</v>
      </c>
      <c r="F7" s="7">
        <f>VLOOKUP(N7,[1]Revistas!$B$2:$G$62885,2,FALSE)</f>
        <v>24.798999999999999</v>
      </c>
      <c r="G7" s="7" t="str">
        <f>VLOOKUP(N7,[1]Revistas!$B$2:$G$62885,3,FALSE)</f>
        <v>Q1</v>
      </c>
      <c r="H7" s="7" t="str">
        <f>VLOOKUP(N7,[1]Revistas!$B$2:$G$62885,4,FALSE)</f>
        <v>ONCOLOGY -- SCIE</v>
      </c>
      <c r="I7" s="7" t="str">
        <f>VLOOKUP(N7,[1]Revistas!$B$2:$G$62885,5,FALSE)</f>
        <v>8/244</v>
      </c>
      <c r="J7" s="7" t="str">
        <f>VLOOKUP(N7,[1]Revistas!$B$2:$G$62885,6,FALSE)</f>
        <v>SI</v>
      </c>
      <c r="K7" s="7" t="s">
        <v>38</v>
      </c>
      <c r="L7" s="7" t="s">
        <v>39</v>
      </c>
      <c r="M7" s="7">
        <v>3</v>
      </c>
      <c r="N7" s="7" t="s">
        <v>40</v>
      </c>
      <c r="O7" s="7" t="s">
        <v>41</v>
      </c>
      <c r="P7" s="7">
        <v>2020</v>
      </c>
      <c r="Q7" s="7">
        <v>6</v>
      </c>
      <c r="R7" s="7">
        <v>4</v>
      </c>
      <c r="S7" s="7">
        <v>535</v>
      </c>
      <c r="T7" s="7">
        <v>541</v>
      </c>
    </row>
    <row r="8" spans="2:20" s="1" customFormat="1">
      <c r="B8" s="6" t="s">
        <v>42</v>
      </c>
      <c r="C8" s="6" t="s">
        <v>43</v>
      </c>
      <c r="D8" s="6" t="s">
        <v>44</v>
      </c>
      <c r="E8" s="7" t="s">
        <v>30</v>
      </c>
      <c r="F8" s="7">
        <f>VLOOKUP(N8,[1]Revistas!$B$2:$G$62885,2,FALSE)</f>
        <v>2.74</v>
      </c>
      <c r="G8" s="7" t="str">
        <f>VLOOKUP(N8,[1]Revistas!$B$2:$G$62885,3,FALSE)</f>
        <v>Q2</v>
      </c>
      <c r="H8" s="7" t="str">
        <f>VLOOKUP(N8,[1]Revistas!$B$2:$G$62885,4,FALSE)</f>
        <v>MULTIDISCIPLINARY SCIENCES -- SCIE</v>
      </c>
      <c r="I8" s="7" t="str">
        <f>VLOOKUP(N8,[1]Revistas!$B$2:$G$62885,5,FALSE)</f>
        <v>27/71</v>
      </c>
      <c r="J8" s="7" t="str">
        <f>VLOOKUP(N8,[1]Revistas!$B$2:$G$62885,6,FALSE)</f>
        <v>NO</v>
      </c>
      <c r="K8" s="7" t="s">
        <v>45</v>
      </c>
      <c r="L8" s="7" t="s">
        <v>46</v>
      </c>
      <c r="M8" s="7">
        <v>0</v>
      </c>
      <c r="N8" s="7" t="s">
        <v>47</v>
      </c>
      <c r="O8" s="7">
        <v>40695</v>
      </c>
      <c r="P8" s="7">
        <v>2020</v>
      </c>
      <c r="Q8" s="7">
        <v>15</v>
      </c>
      <c r="R8" s="7">
        <v>6</v>
      </c>
      <c r="S8" s="7"/>
      <c r="T8" s="7" t="s">
        <v>48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30</v>
      </c>
      <c r="F9" s="7">
        <f>VLOOKUP(N9,[1]Revistas!$B$2:$G$62885,2,FALSE)</f>
        <v>36.130000000000003</v>
      </c>
      <c r="G9" s="7" t="str">
        <f>VLOOKUP(N9,[1]Revistas!$B$2:$G$62885,3,FALSE)</f>
        <v>Q1</v>
      </c>
      <c r="H9" s="7" t="str">
        <f>VLOOKUP(N9,[1]Revistas!$B$2:$G$62885,4,FALSE)</f>
        <v>CELL BIOLOGY -- SCIE</v>
      </c>
      <c r="I9" s="7" t="str">
        <f>VLOOKUP(N9,[1]Revistas!$B$2:$G$62885,5,FALSE)</f>
        <v>3/195</v>
      </c>
      <c r="J9" s="7" t="str">
        <f>VLOOKUP(N9,[1]Revistas!$B$2:$G$62885,6,FALSE)</f>
        <v>SI</v>
      </c>
      <c r="K9" s="7" t="s">
        <v>52</v>
      </c>
      <c r="L9" s="7" t="s">
        <v>53</v>
      </c>
      <c r="M9" s="7">
        <v>10</v>
      </c>
      <c r="N9" s="7" t="s">
        <v>54</v>
      </c>
      <c r="O9" s="7" t="s">
        <v>55</v>
      </c>
      <c r="P9" s="7">
        <v>2020</v>
      </c>
      <c r="Q9" s="7">
        <v>26</v>
      </c>
      <c r="R9" s="7">
        <v>6</v>
      </c>
      <c r="S9" s="7">
        <v>878</v>
      </c>
      <c r="T9" s="7" t="s">
        <v>56</v>
      </c>
    </row>
    <row r="10" spans="2:20" s="1" customFormat="1">
      <c r="B10" s="6" t="s">
        <v>57</v>
      </c>
      <c r="C10" s="6" t="s">
        <v>58</v>
      </c>
      <c r="D10" s="6" t="s">
        <v>59</v>
      </c>
      <c r="E10" s="7" t="s">
        <v>23</v>
      </c>
      <c r="F10" s="7">
        <f>VLOOKUP(N10,[1]Revistas!$B$2:$G$62885,2,FALSE)</f>
        <v>3.3029999999999999</v>
      </c>
      <c r="G10" s="7" t="str">
        <f>VLOOKUP(N10,[1]Revistas!$B$2:$G$62885,3,FALSE)</f>
        <v>Q1</v>
      </c>
      <c r="H10" s="7" t="str">
        <f>VLOOKUP(N10,[1]Revistas!$B$2:$G$62885,4,FALSE)</f>
        <v>MEDICINE, GENERAL &amp; INTERNAL -- SCIE</v>
      </c>
      <c r="I10" s="7" t="str">
        <f>VLOOKUP(N10,[1]Revistas!$B$2:$G$62885,5,FALSE)</f>
        <v>36/165</v>
      </c>
      <c r="J10" s="7" t="str">
        <f>VLOOKUP(N10,[1]Revistas!$B$2:$G$62885,6,FALSE)</f>
        <v>NO</v>
      </c>
      <c r="K10" s="7" t="s">
        <v>60</v>
      </c>
      <c r="L10" s="7"/>
      <c r="M10" s="7" t="s">
        <v>61</v>
      </c>
      <c r="N10" s="7" t="s">
        <v>62</v>
      </c>
      <c r="O10" s="7" t="s">
        <v>63</v>
      </c>
      <c r="P10" s="7">
        <v>2020</v>
      </c>
      <c r="Q10" s="7">
        <v>9</v>
      </c>
      <c r="R10" s="7">
        <v>12</v>
      </c>
      <c r="S10" s="7"/>
      <c r="T10" s="7"/>
    </row>
    <row r="11" spans="2:20" s="1" customFormat="1">
      <c r="B11" s="6" t="s">
        <v>64</v>
      </c>
      <c r="C11" s="6" t="s">
        <v>65</v>
      </c>
      <c r="D11" s="6" t="s">
        <v>66</v>
      </c>
      <c r="E11" s="7" t="s">
        <v>30</v>
      </c>
      <c r="F11" s="7">
        <f>VLOOKUP(N11,[1]Revistas!$B$2:$G$62885,2,FALSE)</f>
        <v>22.672999999999998</v>
      </c>
      <c r="G11" s="7" t="str">
        <f>VLOOKUP(N11,[1]Revistas!$B$2:$G$62885,3,FALSE)</f>
        <v>Q1</v>
      </c>
      <c r="H11" s="7" t="str">
        <f>VLOOKUP(N11,[1]Revistas!$B$2:$G$62885,4,FALSE)</f>
        <v>CARDIAC &amp; CARDIOVASCULAR SYSTEMS -- SCIE</v>
      </c>
      <c r="I11" s="7" t="str">
        <f>VLOOKUP(N11,[1]Revistas!$B$2:$G$62885,5,FALSE)</f>
        <v>2/138</v>
      </c>
      <c r="J11" s="7" t="str">
        <f>VLOOKUP(N11,[1]Revistas!$B$2:$G$62885,6,FALSE)</f>
        <v>SI</v>
      </c>
      <c r="K11" s="7" t="s">
        <v>67</v>
      </c>
      <c r="L11" s="7" t="s">
        <v>68</v>
      </c>
      <c r="M11" s="7">
        <v>13</v>
      </c>
      <c r="N11" s="7" t="s">
        <v>69</v>
      </c>
      <c r="O11" s="7">
        <v>39203</v>
      </c>
      <c r="P11" s="7">
        <v>2020</v>
      </c>
      <c r="Q11" s="7">
        <v>41</v>
      </c>
      <c r="R11" s="7">
        <v>18</v>
      </c>
      <c r="S11" s="7">
        <v>1720</v>
      </c>
      <c r="T11" s="7" t="s">
        <v>56</v>
      </c>
    </row>
    <row r="12" spans="2:20" s="1" customFormat="1">
      <c r="B12" s="6" t="s">
        <v>70</v>
      </c>
      <c r="C12" s="6" t="s">
        <v>71</v>
      </c>
      <c r="D12" s="6" t="s">
        <v>72</v>
      </c>
      <c r="E12" s="7" t="s">
        <v>30</v>
      </c>
      <c r="F12" s="7">
        <f>VLOOKUP(N12,[1]Revistas!$B$2:$G$62885,2,FALSE)</f>
        <v>3.5579999999999998</v>
      </c>
      <c r="G12" s="7" t="str">
        <f>VLOOKUP(N12,[1]Revistas!$B$2:$G$62885,3,FALSE)</f>
        <v>Q2</v>
      </c>
      <c r="H12" s="7" t="str">
        <f>VLOOKUP(N12,[1]Revistas!$B$2:$G$62885,4,FALSE)</f>
        <v>ONCOLOGY -- SCIE</v>
      </c>
      <c r="I12" s="7" t="str">
        <f>VLOOKUP(N12,[1]Revistas!$B$2:$G$62885,5,FALSE)</f>
        <v>106/244</v>
      </c>
      <c r="J12" s="7" t="str">
        <f>VLOOKUP(N12,[1]Revistas!$B$2:$G$62885,6,FALSE)</f>
        <v>NO</v>
      </c>
      <c r="K12" s="7" t="s">
        <v>73</v>
      </c>
      <c r="L12" s="7" t="s">
        <v>74</v>
      </c>
      <c r="M12" s="7">
        <v>1</v>
      </c>
      <c r="N12" s="7" t="s">
        <v>75</v>
      </c>
      <c r="O12" s="7" t="s">
        <v>76</v>
      </c>
      <c r="P12" s="7">
        <v>2020</v>
      </c>
      <c r="Q12" s="7">
        <v>13</v>
      </c>
      <c r="R12" s="7">
        <v>7</v>
      </c>
      <c r="S12" s="7"/>
      <c r="T12" s="7">
        <v>100778</v>
      </c>
    </row>
    <row r="13" spans="2:20" s="1" customFormat="1">
      <c r="B13" s="6" t="s">
        <v>77</v>
      </c>
      <c r="C13" s="6" t="s">
        <v>78</v>
      </c>
      <c r="D13" s="6" t="s">
        <v>79</v>
      </c>
      <c r="E13" s="7" t="s">
        <v>30</v>
      </c>
      <c r="F13" s="7">
        <f>VLOOKUP(N13,[1]Revistas!$B$2:$G$62885,2,FALSE)</f>
        <v>3.15</v>
      </c>
      <c r="G13" s="7" t="str">
        <f>VLOOKUP(N13,[1]Revistas!$B$2:$G$62885,3,FALSE)</f>
        <v>Q3</v>
      </c>
      <c r="H13" s="7" t="str">
        <f>VLOOKUP(N13,[1]Revistas!$B$2:$G$62885,4,FALSE)</f>
        <v>ONCOLOGY -- SCIE</v>
      </c>
      <c r="I13" s="7" t="str">
        <f>VLOOKUP(N13,[1]Revistas!$B$2:$G$62885,5,FALSE)</f>
        <v>129/244</v>
      </c>
      <c r="J13" s="7" t="str">
        <f>VLOOKUP(N13,[1]Revistas!$B$2:$G$62885,6,FALSE)</f>
        <v>NO</v>
      </c>
      <c r="K13" s="7" t="s">
        <v>80</v>
      </c>
      <c r="L13" s="7" t="s">
        <v>81</v>
      </c>
      <c r="M13" s="7">
        <v>0</v>
      </c>
      <c r="N13" s="7" t="s">
        <v>82</v>
      </c>
      <c r="O13" s="7" t="s">
        <v>83</v>
      </c>
      <c r="P13" s="7">
        <v>2020</v>
      </c>
      <c r="Q13" s="7">
        <v>20</v>
      </c>
      <c r="R13" s="7">
        <v>1</v>
      </c>
      <c r="S13" s="7"/>
      <c r="T13" s="7"/>
    </row>
    <row r="14" spans="2:20" s="1" customFormat="1">
      <c r="B14" s="6" t="s">
        <v>84</v>
      </c>
      <c r="C14" s="6" t="s">
        <v>85</v>
      </c>
      <c r="D14" s="6" t="s">
        <v>86</v>
      </c>
      <c r="E14" s="7" t="s">
        <v>30</v>
      </c>
      <c r="F14" s="7">
        <f>VLOOKUP(N14,[1]Revistas!$B$2:$G$62885,2,FALSE)</f>
        <v>2.7370000000000001</v>
      </c>
      <c r="G14" s="7" t="str">
        <f>VLOOKUP(N14,[1]Revistas!$B$2:$G$62885,3,FALSE)</f>
        <v>Q3</v>
      </c>
      <c r="H14" s="7" t="str">
        <f>VLOOKUP(N14,[1]Revistas!$B$2:$G$62885,4,FALSE)</f>
        <v>ONCOLOGY -- SCIE</v>
      </c>
      <c r="I14" s="7" t="str">
        <f>VLOOKUP(N14,[1]Revistas!$B$2:$G$62885,5,FALSE)</f>
        <v>157/244</v>
      </c>
      <c r="J14" s="7" t="str">
        <f>VLOOKUP(N14,[1]Revistas!$B$2:$G$62885,6,FALSE)</f>
        <v>NO</v>
      </c>
      <c r="K14" s="7" t="s">
        <v>87</v>
      </c>
      <c r="L14" s="7" t="s">
        <v>88</v>
      </c>
      <c r="M14" s="7">
        <v>2</v>
      </c>
      <c r="N14" s="7" t="s">
        <v>89</v>
      </c>
      <c r="O14" s="7" t="s">
        <v>90</v>
      </c>
      <c r="P14" s="7">
        <v>2020</v>
      </c>
      <c r="Q14" s="7">
        <v>22</v>
      </c>
      <c r="R14" s="7">
        <v>3</v>
      </c>
      <c r="S14" s="7">
        <v>330</v>
      </c>
      <c r="T14" s="7">
        <v>336</v>
      </c>
    </row>
    <row r="15" spans="2:20" s="1" customFormat="1">
      <c r="B15" s="6" t="s">
        <v>91</v>
      </c>
      <c r="C15" s="6" t="s">
        <v>92</v>
      </c>
      <c r="D15" s="6" t="s">
        <v>86</v>
      </c>
      <c r="E15" s="7" t="s">
        <v>23</v>
      </c>
      <c r="F15" s="7">
        <f>VLOOKUP(N15,[1]Revistas!$B$2:$G$62885,2,FALSE)</f>
        <v>2.7370000000000001</v>
      </c>
      <c r="G15" s="7" t="str">
        <f>VLOOKUP(N15,[1]Revistas!$B$2:$G$62885,3,FALSE)</f>
        <v>Q3</v>
      </c>
      <c r="H15" s="7" t="str">
        <f>VLOOKUP(N15,[1]Revistas!$B$2:$G$62885,4,FALSE)</f>
        <v>ONCOLOGY -- SCIE</v>
      </c>
      <c r="I15" s="7" t="str">
        <f>VLOOKUP(N15,[1]Revistas!$B$2:$G$62885,5,FALSE)</f>
        <v>157/244</v>
      </c>
      <c r="J15" s="7" t="str">
        <f>VLOOKUP(N15,[1]Revistas!$B$2:$G$62885,6,FALSE)</f>
        <v>NO</v>
      </c>
      <c r="K15" s="7" t="s">
        <v>93</v>
      </c>
      <c r="L15" s="7" t="s">
        <v>94</v>
      </c>
      <c r="M15" s="7">
        <v>0</v>
      </c>
      <c r="N15" s="7" t="s">
        <v>89</v>
      </c>
      <c r="O15" s="7" t="s">
        <v>95</v>
      </c>
      <c r="P15" s="7">
        <v>2020</v>
      </c>
      <c r="Q15" s="7">
        <v>22</v>
      </c>
      <c r="R15" s="7">
        <v>8</v>
      </c>
      <c r="S15" s="7">
        <v>1288</v>
      </c>
      <c r="T15" s="7">
        <v>1294</v>
      </c>
    </row>
    <row r="16" spans="2:20" s="1" customFormat="1">
      <c r="B16" s="6" t="s">
        <v>96</v>
      </c>
      <c r="C16" s="6" t="s">
        <v>97</v>
      </c>
      <c r="D16" s="6" t="s">
        <v>98</v>
      </c>
      <c r="E16" s="7" t="s">
        <v>30</v>
      </c>
      <c r="F16" s="7">
        <f>VLOOKUP(N16,[1]Revistas!$B$2:$G$62885,2,FALSE)</f>
        <v>10.419</v>
      </c>
      <c r="G16" s="7" t="str">
        <f>VLOOKUP(N16,[1]Revistas!$B$2:$G$62885,3,FALSE)</f>
        <v>Q1</v>
      </c>
      <c r="H16" s="7" t="str">
        <f>VLOOKUP(N16,[1]Revistas!$B$2:$G$62885,4,FALSE)</f>
        <v>BIOCHEMICAL RESEARCH METHODS -- SCIE</v>
      </c>
      <c r="I16" s="7" t="str">
        <f>VLOOKUP(N16,[1]Revistas!$B$2:$G$62885,5,FALSE)</f>
        <v>2 DE 77</v>
      </c>
      <c r="J16" s="7" t="str">
        <f>VLOOKUP(N16,[1]Revistas!$B$2:$G$62885,6,FALSE)</f>
        <v>SI</v>
      </c>
      <c r="K16" s="7" t="s">
        <v>99</v>
      </c>
      <c r="L16" s="7" t="s">
        <v>100</v>
      </c>
      <c r="M16" s="7">
        <v>0</v>
      </c>
      <c r="N16" s="7" t="s">
        <v>101</v>
      </c>
      <c r="O16" s="7" t="s">
        <v>95</v>
      </c>
      <c r="P16" s="7">
        <v>2020</v>
      </c>
      <c r="Q16" s="7">
        <v>15</v>
      </c>
      <c r="R16" s="7">
        <v>8</v>
      </c>
      <c r="S16" s="7">
        <v>2503</v>
      </c>
      <c r="T16" s="7">
        <v>2518</v>
      </c>
    </row>
    <row r="17" spans="2:20" s="1" customFormat="1">
      <c r="B17" s="6" t="s">
        <v>102</v>
      </c>
      <c r="C17" s="6" t="s">
        <v>103</v>
      </c>
      <c r="D17" s="6" t="s">
        <v>104</v>
      </c>
      <c r="E17" s="7" t="s">
        <v>30</v>
      </c>
      <c r="F17" s="7">
        <f>VLOOKUP(N17,[1]Revistas!$B$2:$G$62885,2,FALSE)</f>
        <v>4.87</v>
      </c>
      <c r="G17" s="7" t="str">
        <f>VLOOKUP(N17,[1]Revistas!$B$2:$G$62885,3,FALSE)</f>
        <v>Q1</v>
      </c>
      <c r="H17" s="7" t="str">
        <f>VLOOKUP(N17,[1]Revistas!$B$2:$G$62885,4,FALSE)</f>
        <v>BIOCHEMICAL RESEARCH METHODS -- SCIE</v>
      </c>
      <c r="I17" s="7" t="str">
        <f>VLOOKUP(N17,[1]Revistas!$B$2:$G$62885,5,FALSE)</f>
        <v>8 DE 77</v>
      </c>
      <c r="J17" s="7" t="str">
        <f>VLOOKUP(N17,[1]Revistas!$B$2:$G$62885,6,FALSE)</f>
        <v>NO</v>
      </c>
      <c r="K17" s="7" t="s">
        <v>105</v>
      </c>
      <c r="L17" s="7" t="s">
        <v>106</v>
      </c>
      <c r="M17" s="7">
        <v>0</v>
      </c>
      <c r="N17" s="7" t="s">
        <v>107</v>
      </c>
      <c r="O17" s="7" t="s">
        <v>41</v>
      </c>
      <c r="P17" s="7">
        <v>2020</v>
      </c>
      <c r="Q17" s="7">
        <v>19</v>
      </c>
      <c r="R17" s="7">
        <v>4</v>
      </c>
      <c r="S17" s="7">
        <v>690</v>
      </c>
      <c r="T17" s="7">
        <v>700</v>
      </c>
    </row>
    <row r="18" spans="2:20" s="1" customFormat="1">
      <c r="B18" s="6" t="s">
        <v>108</v>
      </c>
      <c r="C18" s="6" t="s">
        <v>109</v>
      </c>
      <c r="D18" s="6" t="s">
        <v>110</v>
      </c>
      <c r="E18" s="7" t="s">
        <v>30</v>
      </c>
      <c r="F18" s="7">
        <f>VLOOKUP(N18,[1]Revistas!$B$2:$G$62885,2,FALSE)</f>
        <v>9.7270000000000003</v>
      </c>
      <c r="G18" s="7" t="str">
        <f>VLOOKUP(N18,[1]Revistas!$B$2:$G$62885,3,FALSE)</f>
        <v>Q1</v>
      </c>
      <c r="H18" s="7" t="str">
        <f>VLOOKUP(N18,[1]Revistas!$B$2:$G$62885,4,FALSE)</f>
        <v>ONCOLOGY -- SCIE</v>
      </c>
      <c r="I18" s="7" t="str">
        <f>VLOOKUP(N18,[1]Revistas!$B$2:$G$62885,5,FALSE)</f>
        <v>19/244</v>
      </c>
      <c r="J18" s="7" t="str">
        <f>VLOOKUP(N18,[1]Revistas!$B$2:$G$62885,6,FALSE)</f>
        <v>SI</v>
      </c>
      <c r="K18" s="7" t="s">
        <v>111</v>
      </c>
      <c r="L18" s="7" t="s">
        <v>112</v>
      </c>
      <c r="M18" s="7">
        <v>1</v>
      </c>
      <c r="N18" s="7" t="s">
        <v>113</v>
      </c>
      <c r="O18" s="7">
        <v>42278</v>
      </c>
      <c r="P18" s="7">
        <v>2020</v>
      </c>
      <c r="Q18" s="7">
        <v>80</v>
      </c>
      <c r="R18" s="7">
        <v>20</v>
      </c>
      <c r="S18" s="7">
        <v>4476</v>
      </c>
      <c r="T18" s="7">
        <v>4486</v>
      </c>
    </row>
    <row r="19" spans="2:20" s="1" customFormat="1">
      <c r="B19" s="6" t="s">
        <v>114</v>
      </c>
      <c r="C19" s="6" t="s">
        <v>115</v>
      </c>
      <c r="D19" s="6" t="s">
        <v>86</v>
      </c>
      <c r="E19" s="7" t="s">
        <v>23</v>
      </c>
      <c r="F19" s="7">
        <f>VLOOKUP(N19,[1]Revistas!$B$2:$G$62885,2,FALSE)</f>
        <v>2.7370000000000001</v>
      </c>
      <c r="G19" s="7" t="str">
        <f>VLOOKUP(N19,[1]Revistas!$B$2:$G$62885,3,FALSE)</f>
        <v>Q3</v>
      </c>
      <c r="H19" s="7" t="str">
        <f>VLOOKUP(N19,[1]Revistas!$B$2:$G$62885,4,FALSE)</f>
        <v>ONCOLOGY -- SCIE</v>
      </c>
      <c r="I19" s="7" t="str">
        <f>VLOOKUP(N19,[1]Revistas!$B$2:$G$62885,5,FALSE)</f>
        <v>157/244</v>
      </c>
      <c r="J19" s="7" t="str">
        <f>VLOOKUP(N19,[1]Revistas!$B$2:$G$62885,6,FALSE)</f>
        <v>NO</v>
      </c>
      <c r="K19" s="7" t="s">
        <v>116</v>
      </c>
      <c r="L19" s="7" t="s">
        <v>117</v>
      </c>
      <c r="M19" s="7">
        <v>1</v>
      </c>
      <c r="N19" s="7" t="s">
        <v>89</v>
      </c>
      <c r="O19" s="7" t="s">
        <v>118</v>
      </c>
      <c r="P19" s="7">
        <v>2020</v>
      </c>
      <c r="Q19" s="7">
        <v>22</v>
      </c>
      <c r="R19" s="7">
        <v>9</v>
      </c>
      <c r="S19" s="7">
        <v>1430</v>
      </c>
      <c r="T19" s="7">
        <v>1439</v>
      </c>
    </row>
    <row r="20" spans="2:20" s="1" customFormat="1">
      <c r="B20" s="6" t="s">
        <v>119</v>
      </c>
      <c r="C20" s="6" t="s">
        <v>120</v>
      </c>
      <c r="D20" s="6" t="s">
        <v>121</v>
      </c>
      <c r="E20" s="7" t="s">
        <v>30</v>
      </c>
      <c r="F20" s="7">
        <f>VLOOKUP(N20,[1]Revistas!$B$2:$G$62885,2,FALSE)</f>
        <v>3.9980000000000002</v>
      </c>
      <c r="G20" s="7" t="str">
        <f>VLOOKUP(N20,[1]Revistas!$B$2:$G$62885,3,FALSE)</f>
        <v>Q1</v>
      </c>
      <c r="H20" s="7" t="str">
        <f>VLOOKUP(N20,[1]Revistas!$B$2:$G$62885,4,FALSE)</f>
        <v>MULTIDISCIPLINARY SCIENCES -- SCIE</v>
      </c>
      <c r="I20" s="7" t="str">
        <f>VLOOKUP(N20,[1]Revistas!$B$2:$G$62885,5,FALSE)</f>
        <v>17/71</v>
      </c>
      <c r="J20" s="7" t="str">
        <f>VLOOKUP(N20,[1]Revistas!$B$2:$G$62885,6,FALSE)</f>
        <v>NO</v>
      </c>
      <c r="K20" s="7" t="s">
        <v>122</v>
      </c>
      <c r="L20" s="7" t="s">
        <v>123</v>
      </c>
      <c r="M20" s="7">
        <v>0</v>
      </c>
      <c r="N20" s="7" t="s">
        <v>124</v>
      </c>
      <c r="O20" s="7">
        <v>44805</v>
      </c>
      <c r="P20" s="7">
        <v>2020</v>
      </c>
      <c r="Q20" s="7">
        <v>10</v>
      </c>
      <c r="R20" s="7">
        <v>1</v>
      </c>
      <c r="S20" s="7"/>
      <c r="T20" s="7">
        <v>15418</v>
      </c>
    </row>
    <row r="21" spans="2:20" s="1" customFormat="1">
      <c r="B21" s="6" t="s">
        <v>125</v>
      </c>
      <c r="C21" s="6" t="s">
        <v>126</v>
      </c>
      <c r="D21" s="6" t="s">
        <v>86</v>
      </c>
      <c r="E21" s="7" t="s">
        <v>23</v>
      </c>
      <c r="F21" s="7">
        <f>VLOOKUP(N21,[1]Revistas!$B$2:$G$62885,2,FALSE)</f>
        <v>2.7370000000000001</v>
      </c>
      <c r="G21" s="7" t="str">
        <f>VLOOKUP(N21,[1]Revistas!$B$2:$G$62885,3,FALSE)</f>
        <v>Q3</v>
      </c>
      <c r="H21" s="7" t="str">
        <f>VLOOKUP(N21,[1]Revistas!$B$2:$G$62885,4,FALSE)</f>
        <v>ONCOLOGY -- SCIE</v>
      </c>
      <c r="I21" s="7" t="str">
        <f>VLOOKUP(N21,[1]Revistas!$B$2:$G$62885,5,FALSE)</f>
        <v>157/244</v>
      </c>
      <c r="J21" s="7" t="str">
        <f>VLOOKUP(N21,[1]Revistas!$B$2:$G$62885,6,FALSE)</f>
        <v>NO</v>
      </c>
      <c r="K21" s="7" t="s">
        <v>127</v>
      </c>
      <c r="L21" s="7" t="s">
        <v>128</v>
      </c>
      <c r="M21" s="7">
        <v>0</v>
      </c>
      <c r="N21" s="7" t="s">
        <v>89</v>
      </c>
      <c r="O21" s="7" t="s">
        <v>41</v>
      </c>
      <c r="P21" s="7">
        <v>2020</v>
      </c>
      <c r="Q21" s="7">
        <v>22</v>
      </c>
      <c r="R21" s="7">
        <v>4</v>
      </c>
      <c r="S21" s="7">
        <v>457</v>
      </c>
      <c r="T21" s="7">
        <v>467</v>
      </c>
    </row>
    <row r="22" spans="2:20" s="1" customFormat="1">
      <c r="B22" s="6" t="s">
        <v>129</v>
      </c>
      <c r="C22" s="6" t="s">
        <v>130</v>
      </c>
      <c r="D22" s="6" t="s">
        <v>44</v>
      </c>
      <c r="E22" s="7" t="s">
        <v>30</v>
      </c>
      <c r="F22" s="7">
        <f>VLOOKUP(N22,[1]Revistas!$B$2:$G$62885,2,FALSE)</f>
        <v>2.74</v>
      </c>
      <c r="G22" s="7" t="str">
        <f>VLOOKUP(N22,[1]Revistas!$B$2:$G$62885,3,FALSE)</f>
        <v>Q2</v>
      </c>
      <c r="H22" s="7" t="str">
        <f>VLOOKUP(N22,[1]Revistas!$B$2:$G$62885,4,FALSE)</f>
        <v>MULTIDISCIPLINARY SCIENCES -- SCIE</v>
      </c>
      <c r="I22" s="7" t="str">
        <f>VLOOKUP(N22,[1]Revistas!$B$2:$G$62885,5,FALSE)</f>
        <v>27/71</v>
      </c>
      <c r="J22" s="7" t="str">
        <f>VLOOKUP(N22,[1]Revistas!$B$2:$G$62885,6,FALSE)</f>
        <v>NO</v>
      </c>
      <c r="K22" s="7" t="s">
        <v>131</v>
      </c>
      <c r="L22" s="7" t="s">
        <v>132</v>
      </c>
      <c r="M22" s="7">
        <v>0</v>
      </c>
      <c r="N22" s="7" t="s">
        <v>47</v>
      </c>
      <c r="O22" s="7">
        <v>46784</v>
      </c>
      <c r="P22" s="7">
        <v>2020</v>
      </c>
      <c r="Q22" s="7">
        <v>15</v>
      </c>
      <c r="R22" s="7">
        <v>2</v>
      </c>
      <c r="S22" s="7"/>
      <c r="T22" s="7" t="s">
        <v>133</v>
      </c>
    </row>
    <row r="23" spans="2:20" s="1" customFormat="1">
      <c r="B23" s="6" t="s">
        <v>134</v>
      </c>
      <c r="C23" s="6" t="s">
        <v>135</v>
      </c>
      <c r="D23" s="6" t="s">
        <v>136</v>
      </c>
      <c r="E23" s="7" t="s">
        <v>30</v>
      </c>
      <c r="F23" s="7">
        <f>VLOOKUP(N23,[1]Revistas!$B$2:$G$62885,2,FALSE)</f>
        <v>10.252000000000001</v>
      </c>
      <c r="G23" s="7" t="str">
        <f>VLOOKUP(N23,[1]Revistas!$B$2:$G$62885,3,FALSE)</f>
        <v>Q1</v>
      </c>
      <c r="H23" s="7" t="str">
        <f>VLOOKUP(N23,[1]Revistas!$B$2:$G$62885,4,FALSE)</f>
        <v>IMMUNOLOGY -- SCIE</v>
      </c>
      <c r="I23" s="7" t="str">
        <f>VLOOKUP(N23,[1]Revistas!$B$2:$G$62885,5,FALSE)</f>
        <v>10/159</v>
      </c>
      <c r="J23" s="7" t="str">
        <f>VLOOKUP(N23,[1]Revistas!$B$2:$G$62885,6,FALSE)</f>
        <v>SI</v>
      </c>
      <c r="K23" s="7" t="s">
        <v>137</v>
      </c>
      <c r="L23" s="7" t="s">
        <v>138</v>
      </c>
      <c r="M23" s="7">
        <v>0</v>
      </c>
      <c r="N23" s="7" t="s">
        <v>139</v>
      </c>
      <c r="O23" s="7"/>
      <c r="P23" s="7">
        <v>2020</v>
      </c>
      <c r="Q23" s="7">
        <v>8</v>
      </c>
      <c r="R23" s="7">
        <v>2</v>
      </c>
      <c r="S23" s="7"/>
      <c r="T23" s="7" t="s">
        <v>140</v>
      </c>
    </row>
    <row r="24" spans="2:20" s="1" customFormat="1">
      <c r="B24" s="6" t="s">
        <v>141</v>
      </c>
      <c r="C24" s="6" t="s">
        <v>142</v>
      </c>
      <c r="D24" s="6" t="s">
        <v>86</v>
      </c>
      <c r="E24" s="7" t="s">
        <v>30</v>
      </c>
      <c r="F24" s="7">
        <f>VLOOKUP(N24,[1]Revistas!$B$2:$G$62885,2,FALSE)</f>
        <v>2.7370000000000001</v>
      </c>
      <c r="G24" s="7" t="str">
        <f>VLOOKUP(N24,[1]Revistas!$B$2:$G$62885,3,FALSE)</f>
        <v>Q3</v>
      </c>
      <c r="H24" s="7" t="str">
        <f>VLOOKUP(N24,[1]Revistas!$B$2:$G$62885,4,FALSE)</f>
        <v>ONCOLOGY -- SCIE</v>
      </c>
      <c r="I24" s="7" t="str">
        <f>VLOOKUP(N24,[1]Revistas!$B$2:$G$62885,5,FALSE)</f>
        <v>157/244</v>
      </c>
      <c r="J24" s="7" t="str">
        <f>VLOOKUP(N24,[1]Revistas!$B$2:$G$62885,6,FALSE)</f>
        <v>NO</v>
      </c>
      <c r="K24" s="7" t="s">
        <v>143</v>
      </c>
      <c r="L24" s="7" t="s">
        <v>144</v>
      </c>
      <c r="M24" s="7">
        <v>1</v>
      </c>
      <c r="N24" s="7" t="s">
        <v>89</v>
      </c>
      <c r="O24" s="7" t="s">
        <v>145</v>
      </c>
      <c r="P24" s="7">
        <v>2020</v>
      </c>
      <c r="Q24" s="7">
        <v>22</v>
      </c>
      <c r="R24" s="7">
        <v>5</v>
      </c>
      <c r="S24" s="7">
        <v>734</v>
      </c>
      <c r="T24" s="7">
        <v>750</v>
      </c>
    </row>
    <row r="25" spans="2:20" s="1" customFormat="1">
      <c r="B25" s="6" t="s">
        <v>146</v>
      </c>
      <c r="C25" s="6" t="s">
        <v>147</v>
      </c>
      <c r="D25" s="6" t="s">
        <v>148</v>
      </c>
      <c r="E25" s="7" t="s">
        <v>30</v>
      </c>
      <c r="F25" s="7" t="str">
        <f>VLOOKUP(N25,[1]Revistas!$B$2:$G$62885,2,FALSE)</f>
        <v>NO TIENE</v>
      </c>
      <c r="G25" s="7" t="str">
        <f>VLOOKUP(N25,[1]Revistas!$B$2:$G$62885,3,FALSE)</f>
        <v>NO TIENE</v>
      </c>
      <c r="H25" s="7" t="str">
        <f>VLOOKUP(N25,[1]Revistas!$B$2:$G$62885,4,FALSE)</f>
        <v>NO TIENE</v>
      </c>
      <c r="I25" s="7" t="str">
        <f>VLOOKUP(N25,[1]Revistas!$B$2:$G$62885,5,FALSE)</f>
        <v>NO TIENE</v>
      </c>
      <c r="J25" s="7" t="str">
        <f>VLOOKUP(N25,[1]Revistas!$B$2:$G$62885,6,FALSE)</f>
        <v>NO</v>
      </c>
      <c r="K25" s="7" t="s">
        <v>149</v>
      </c>
      <c r="L25" s="7" t="s">
        <v>150</v>
      </c>
      <c r="M25" s="7">
        <v>2</v>
      </c>
      <c r="N25" s="7" t="s">
        <v>151</v>
      </c>
      <c r="O25" s="7">
        <v>37073</v>
      </c>
      <c r="P25" s="7">
        <v>2020</v>
      </c>
      <c r="Q25" s="7">
        <v>126</v>
      </c>
      <c r="R25" s="7">
        <v>13</v>
      </c>
      <c r="S25" s="7">
        <v>3132</v>
      </c>
      <c r="T25" s="7">
        <v>3139</v>
      </c>
    </row>
    <row r="26" spans="2:20" s="1" customFormat="1">
      <c r="B26" s="6" t="s">
        <v>152</v>
      </c>
      <c r="C26" s="6" t="s">
        <v>153</v>
      </c>
      <c r="D26" s="6" t="s">
        <v>154</v>
      </c>
      <c r="E26" s="7" t="s">
        <v>30</v>
      </c>
      <c r="F26" s="7">
        <f>VLOOKUP(N26,[1]Revistas!$B$2:$G$62885,2,FALSE)</f>
        <v>33.752000000000002</v>
      </c>
      <c r="G26" s="7" t="str">
        <f>VLOOKUP(N26,[1]Revistas!$B$2:$G$62885,3,FALSE)</f>
        <v>Q1</v>
      </c>
      <c r="H26" s="7" t="str">
        <f>VLOOKUP(N26,[1]Revistas!$B$2:$G$62885,4,FALSE)</f>
        <v>ONCOLOGY -- SCIE</v>
      </c>
      <c r="I26" s="7" t="str">
        <f>VLOOKUP(N26,[1]Revistas!$B$2:$G$62885,5,FALSE)</f>
        <v>4/244</v>
      </c>
      <c r="J26" s="7" t="str">
        <f>VLOOKUP(N26,[1]Revistas!$B$2:$G$62885,6,FALSE)</f>
        <v>SI</v>
      </c>
      <c r="K26" s="7" t="s">
        <v>155</v>
      </c>
      <c r="L26" s="7" t="s">
        <v>156</v>
      </c>
      <c r="M26" s="7">
        <v>6</v>
      </c>
      <c r="N26" s="7" t="s">
        <v>157</v>
      </c>
      <c r="O26" s="7" t="s">
        <v>90</v>
      </c>
      <c r="P26" s="7">
        <v>2020</v>
      </c>
      <c r="Q26" s="7">
        <v>21</v>
      </c>
      <c r="R26" s="7">
        <v>3</v>
      </c>
      <c r="S26" s="7">
        <v>456</v>
      </c>
      <c r="T26" s="7">
        <v>466</v>
      </c>
    </row>
    <row r="27" spans="2:20" s="1" customFormat="1">
      <c r="B27" s="6" t="s">
        <v>158</v>
      </c>
      <c r="C27" s="6" t="s">
        <v>159</v>
      </c>
      <c r="D27" s="6" t="s">
        <v>160</v>
      </c>
      <c r="E27" s="7" t="s">
        <v>30</v>
      </c>
      <c r="F27" s="7">
        <f>VLOOKUP(N27,[1]Revistas!$B$2:$G$62885,2,FALSE)</f>
        <v>6.1260000000000003</v>
      </c>
      <c r="G27" s="7" t="str">
        <f>VLOOKUP(N27,[1]Revistas!$B$2:$G$62885,3,FALSE)</f>
        <v>Q1</v>
      </c>
      <c r="H27" s="7" t="str">
        <f>VLOOKUP(N27,[1]Revistas!$B$2:$G$62885,4,FALSE)</f>
        <v>ONCOLOGY -- SCIE</v>
      </c>
      <c r="I27" s="7" t="str">
        <f>VLOOKUP(N27,[1]Revistas!$B$2:$G$62885,5,FALSE)</f>
        <v>37/244</v>
      </c>
      <c r="J27" s="7" t="str">
        <f>VLOOKUP(N27,[1]Revistas!$B$2:$G$62885,6,FALSE)</f>
        <v>NO</v>
      </c>
      <c r="K27" s="7" t="s">
        <v>161</v>
      </c>
      <c r="L27" s="7" t="s">
        <v>162</v>
      </c>
      <c r="M27" s="7">
        <v>2</v>
      </c>
      <c r="N27" s="7" t="s">
        <v>163</v>
      </c>
      <c r="O27" s="7" t="s">
        <v>76</v>
      </c>
      <c r="P27" s="7">
        <v>2020</v>
      </c>
      <c r="Q27" s="7">
        <v>12</v>
      </c>
      <c r="R27" s="7">
        <v>7</v>
      </c>
      <c r="S27" s="7"/>
      <c r="T27" s="7">
        <v>1727</v>
      </c>
    </row>
    <row r="28" spans="2:20" s="1" customFormat="1">
      <c r="B28" s="6" t="s">
        <v>164</v>
      </c>
      <c r="C28" s="6" t="s">
        <v>165</v>
      </c>
      <c r="D28" s="6" t="s">
        <v>166</v>
      </c>
      <c r="E28" s="7" t="s">
        <v>30</v>
      </c>
      <c r="F28" s="7">
        <f>VLOOKUP(N28,[1]Revistas!$B$2:$G$62885,2,FALSE)</f>
        <v>5.0250000000000004</v>
      </c>
      <c r="G28" s="7" t="str">
        <f>VLOOKUP(N28,[1]Revistas!$B$2:$G$62885,3,FALSE)</f>
        <v>Q1</v>
      </c>
      <c r="H28" s="7" t="str">
        <f>VLOOKUP(N28,[1]Revistas!$B$2:$G$62885,4,FALSE)</f>
        <v>ONCOLOGY -- SCIE</v>
      </c>
      <c r="I28" s="7" t="str">
        <f>VLOOKUP(N28,[1]Revistas!$B$2:$G$62885,5,FALSE)</f>
        <v>63/244</v>
      </c>
      <c r="J28" s="7" t="str">
        <f>VLOOKUP(N28,[1]Revistas!$B$2:$G$62885,6,FALSE)</f>
        <v>NO</v>
      </c>
      <c r="K28" s="7" t="s">
        <v>167</v>
      </c>
      <c r="L28" s="7" t="s">
        <v>168</v>
      </c>
      <c r="M28" s="7">
        <v>0</v>
      </c>
      <c r="N28" s="7" t="s">
        <v>169</v>
      </c>
      <c r="O28" s="7" t="s">
        <v>170</v>
      </c>
      <c r="P28" s="7">
        <v>2020</v>
      </c>
      <c r="Q28" s="7">
        <v>25</v>
      </c>
      <c r="R28" s="7">
        <v>10</v>
      </c>
      <c r="S28" s="7" t="s">
        <v>171</v>
      </c>
      <c r="T28" s="7" t="s">
        <v>172</v>
      </c>
    </row>
    <row r="29" spans="2:20" s="1" customFormat="1">
      <c r="B29" s="6" t="s">
        <v>173</v>
      </c>
      <c r="C29" s="6" t="s">
        <v>174</v>
      </c>
      <c r="D29" s="6" t="s">
        <v>175</v>
      </c>
      <c r="E29" s="7" t="s">
        <v>30</v>
      </c>
      <c r="F29" s="7">
        <f>VLOOKUP(N29,[1]Revistas!$B$2:$G$62885,2,FALSE)</f>
        <v>4.6230000000000002</v>
      </c>
      <c r="G29" s="7" t="str">
        <f>VLOOKUP(N29,[1]Revistas!$B$2:$G$62885,3,FALSE)</f>
        <v>Q1</v>
      </c>
      <c r="H29" s="7" t="str">
        <f>VLOOKUP(N29,[1]Revistas!$B$2:$G$62885,4,FALSE)</f>
        <v>OBSTETRICS &amp; GYNECOLOGY -- SCIE</v>
      </c>
      <c r="I29" s="7" t="str">
        <f>VLOOKUP(N29,[1]Revistas!$B$2:$G$62885,5,FALSE)</f>
        <v>8 DE 82</v>
      </c>
      <c r="J29" s="7" t="str">
        <f>VLOOKUP(N29,[1]Revistas!$B$2:$G$62885,6,FALSE)</f>
        <v>SI</v>
      </c>
      <c r="K29" s="7" t="s">
        <v>176</v>
      </c>
      <c r="L29" s="7" t="s">
        <v>177</v>
      </c>
      <c r="M29" s="7">
        <v>0</v>
      </c>
      <c r="N29" s="7" t="s">
        <v>178</v>
      </c>
      <c r="O29" s="7" t="s">
        <v>170</v>
      </c>
      <c r="P29" s="7">
        <v>2020</v>
      </c>
      <c r="Q29" s="7">
        <v>159</v>
      </c>
      <c r="R29" s="7">
        <v>1</v>
      </c>
      <c r="S29" s="7">
        <v>142</v>
      </c>
      <c r="T29" s="7">
        <v>149</v>
      </c>
    </row>
    <row r="30" spans="2:20" s="1" customFormat="1">
      <c r="B30" s="6" t="s">
        <v>179</v>
      </c>
      <c r="C30" s="6" t="s">
        <v>180</v>
      </c>
      <c r="D30" s="6" t="s">
        <v>181</v>
      </c>
      <c r="E30" s="7" t="s">
        <v>23</v>
      </c>
      <c r="F30" s="7">
        <f>VLOOKUP(N30,[1]Revistas!$B$2:$G$62885,2,FALSE)</f>
        <v>7.3650000000000002</v>
      </c>
      <c r="G30" s="7" t="str">
        <f>VLOOKUP(N30,[1]Revistas!$B$2:$G$62885,3,FALSE)</f>
        <v>Q1</v>
      </c>
      <c r="H30" s="7" t="str">
        <f>VLOOKUP(N30,[1]Revistas!$B$2:$G$62885,4,FALSE)</f>
        <v>BIOPHYSICS -- SCIE</v>
      </c>
      <c r="I30" s="7" t="str">
        <f>VLOOKUP(N30,[1]Revistas!$B$2:$G$62885,5,FALSE)</f>
        <v>6 DE 71</v>
      </c>
      <c r="J30" s="7" t="str">
        <f>VLOOKUP(N30,[1]Revistas!$B$2:$G$62885,6,FALSE)</f>
        <v>NO</v>
      </c>
      <c r="K30" s="7" t="s">
        <v>182</v>
      </c>
      <c r="L30" s="7" t="s">
        <v>183</v>
      </c>
      <c r="M30" s="7">
        <v>1</v>
      </c>
      <c r="N30" s="7" t="s">
        <v>184</v>
      </c>
      <c r="O30" s="7" t="s">
        <v>185</v>
      </c>
      <c r="P30" s="7">
        <v>2020</v>
      </c>
      <c r="Q30" s="7">
        <v>1873</v>
      </c>
      <c r="R30" s="7">
        <v>1</v>
      </c>
      <c r="S30" s="7"/>
      <c r="T30" s="7">
        <v>188333</v>
      </c>
    </row>
    <row r="31" spans="2:20" s="1" customFormat="1">
      <c r="B31" s="6" t="s">
        <v>186</v>
      </c>
      <c r="C31" s="6" t="s">
        <v>187</v>
      </c>
      <c r="D31" s="6" t="s">
        <v>86</v>
      </c>
      <c r="E31" s="7" t="s">
        <v>30</v>
      </c>
      <c r="F31" s="7">
        <f>VLOOKUP(N31,[1]Revistas!$B$2:$G$62885,2,FALSE)</f>
        <v>2.7370000000000001</v>
      </c>
      <c r="G31" s="7" t="str">
        <f>VLOOKUP(N31,[1]Revistas!$B$2:$G$62885,3,FALSE)</f>
        <v>Q3</v>
      </c>
      <c r="H31" s="7" t="str">
        <f>VLOOKUP(N31,[1]Revistas!$B$2:$G$62885,4,FALSE)</f>
        <v>ONCOLOGY -- SCIE</v>
      </c>
      <c r="I31" s="7" t="str">
        <f>VLOOKUP(N31,[1]Revistas!$B$2:$G$62885,5,FALSE)</f>
        <v>157/244</v>
      </c>
      <c r="J31" s="7" t="str">
        <f>VLOOKUP(N31,[1]Revistas!$B$2:$G$62885,6,FALSE)</f>
        <v>NO</v>
      </c>
      <c r="K31" s="7" t="s">
        <v>188</v>
      </c>
      <c r="L31" s="7" t="s">
        <v>189</v>
      </c>
      <c r="M31" s="7">
        <v>2</v>
      </c>
      <c r="N31" s="7" t="s">
        <v>89</v>
      </c>
      <c r="O31" s="7" t="s">
        <v>170</v>
      </c>
      <c r="P31" s="7">
        <v>2020</v>
      </c>
      <c r="Q31" s="7">
        <v>22</v>
      </c>
      <c r="R31" s="7">
        <v>10</v>
      </c>
      <c r="S31" s="7">
        <v>1849</v>
      </c>
      <c r="T31" s="7">
        <v>1856</v>
      </c>
    </row>
    <row r="32" spans="2:20" s="1" customFormat="1">
      <c r="B32" s="6" t="s">
        <v>190</v>
      </c>
      <c r="C32" s="6" t="s">
        <v>191</v>
      </c>
      <c r="D32" s="6" t="s">
        <v>86</v>
      </c>
      <c r="E32" s="7" t="s">
        <v>30</v>
      </c>
      <c r="F32" s="7">
        <f>VLOOKUP(N32,[1]Revistas!$B$2:$G$62885,2,FALSE)</f>
        <v>2.7370000000000001</v>
      </c>
      <c r="G32" s="7" t="str">
        <f>VLOOKUP(N32,[1]Revistas!$B$2:$G$62885,3,FALSE)</f>
        <v>Q3</v>
      </c>
      <c r="H32" s="7" t="str">
        <f>VLOOKUP(N32,[1]Revistas!$B$2:$G$62885,4,FALSE)</f>
        <v>ONCOLOGY -- SCIE</v>
      </c>
      <c r="I32" s="7" t="str">
        <f>VLOOKUP(N32,[1]Revistas!$B$2:$G$62885,5,FALSE)</f>
        <v>157/244</v>
      </c>
      <c r="J32" s="7" t="str">
        <f>VLOOKUP(N32,[1]Revistas!$B$2:$G$62885,6,FALSE)</f>
        <v>NO</v>
      </c>
      <c r="K32" s="7" t="s">
        <v>192</v>
      </c>
      <c r="L32" s="7" t="s">
        <v>193</v>
      </c>
      <c r="M32" s="7">
        <v>0</v>
      </c>
      <c r="N32" s="7" t="s">
        <v>89</v>
      </c>
      <c r="O32" s="7" t="s">
        <v>145</v>
      </c>
      <c r="P32" s="7">
        <v>2020</v>
      </c>
      <c r="Q32" s="7">
        <v>22</v>
      </c>
      <c r="R32" s="7">
        <v>5</v>
      </c>
      <c r="S32" s="7">
        <v>717</v>
      </c>
      <c r="T32" s="7">
        <v>724</v>
      </c>
    </row>
    <row r="33" spans="2:20" s="1" customFormat="1">
      <c r="B33" s="6" t="s">
        <v>194</v>
      </c>
      <c r="C33" s="6" t="s">
        <v>195</v>
      </c>
      <c r="D33" s="6" t="s">
        <v>44</v>
      </c>
      <c r="E33" s="7" t="s">
        <v>30</v>
      </c>
      <c r="F33" s="7">
        <f>VLOOKUP(N33,[1]Revistas!$B$2:$G$62885,2,FALSE)</f>
        <v>2.74</v>
      </c>
      <c r="G33" s="7" t="str">
        <f>VLOOKUP(N33,[1]Revistas!$B$2:$G$62885,3,FALSE)</f>
        <v>Q2</v>
      </c>
      <c r="H33" s="7" t="str">
        <f>VLOOKUP(N33,[1]Revistas!$B$2:$G$62885,4,FALSE)</f>
        <v>MULTIDISCIPLINARY SCIENCES -- SCIE</v>
      </c>
      <c r="I33" s="7" t="str">
        <f>VLOOKUP(N33,[1]Revistas!$B$2:$G$62885,5,FALSE)</f>
        <v>27/71</v>
      </c>
      <c r="J33" s="7" t="str">
        <f>VLOOKUP(N33,[1]Revistas!$B$2:$G$62885,6,FALSE)</f>
        <v>NO</v>
      </c>
      <c r="K33" s="7" t="s">
        <v>196</v>
      </c>
      <c r="L33" s="7" t="s">
        <v>197</v>
      </c>
      <c r="M33" s="7">
        <v>1</v>
      </c>
      <c r="N33" s="7" t="s">
        <v>47</v>
      </c>
      <c r="O33" s="7">
        <v>11505</v>
      </c>
      <c r="P33" s="7">
        <v>2020</v>
      </c>
      <c r="Q33" s="7">
        <v>15</v>
      </c>
      <c r="R33" s="7">
        <v>7</v>
      </c>
      <c r="S33" s="7"/>
      <c r="T33" s="7" t="s">
        <v>198</v>
      </c>
    </row>
    <row r="34" spans="2:20" s="1" customFormat="1">
      <c r="B34" s="6" t="s">
        <v>199</v>
      </c>
      <c r="C34" s="6" t="s">
        <v>200</v>
      </c>
      <c r="D34" s="6" t="s">
        <v>86</v>
      </c>
      <c r="E34" s="7" t="s">
        <v>30</v>
      </c>
      <c r="F34" s="7">
        <f>VLOOKUP(N34,[1]Revistas!$B$2:$G$62885,2,FALSE)</f>
        <v>2.7370000000000001</v>
      </c>
      <c r="G34" s="7" t="str">
        <f>VLOOKUP(N34,[1]Revistas!$B$2:$G$62885,3,FALSE)</f>
        <v>Q3</v>
      </c>
      <c r="H34" s="7" t="str">
        <f>VLOOKUP(N34,[1]Revistas!$B$2:$G$62885,4,FALSE)</f>
        <v>ONCOLOGY -- SCIE</v>
      </c>
      <c r="I34" s="7" t="str">
        <f>VLOOKUP(N34,[1]Revistas!$B$2:$G$62885,5,FALSE)</f>
        <v>157/244</v>
      </c>
      <c r="J34" s="7" t="str">
        <f>VLOOKUP(N34,[1]Revistas!$B$2:$G$62885,6,FALSE)</f>
        <v>NO</v>
      </c>
      <c r="K34" s="7" t="s">
        <v>201</v>
      </c>
      <c r="L34" s="7" t="s">
        <v>202</v>
      </c>
      <c r="M34" s="7">
        <v>3</v>
      </c>
      <c r="N34" s="7" t="s">
        <v>89</v>
      </c>
      <c r="O34" s="7" t="s">
        <v>203</v>
      </c>
      <c r="P34" s="7">
        <v>2020</v>
      </c>
      <c r="Q34" s="7">
        <v>22</v>
      </c>
      <c r="R34" s="7">
        <v>2</v>
      </c>
      <c r="S34" s="7">
        <v>187</v>
      </c>
      <c r="T34" s="7">
        <v>192</v>
      </c>
    </row>
    <row r="35" spans="2:20" s="1" customFormat="1">
      <c r="B35" s="6" t="s">
        <v>204</v>
      </c>
      <c r="C35" s="6" t="s">
        <v>205</v>
      </c>
      <c r="D35" s="6" t="s">
        <v>86</v>
      </c>
      <c r="E35" s="7" t="s">
        <v>30</v>
      </c>
      <c r="F35" s="7">
        <f>VLOOKUP(N35,[1]Revistas!$B$2:$G$62885,2,FALSE)</f>
        <v>2.7370000000000001</v>
      </c>
      <c r="G35" s="7" t="str">
        <f>VLOOKUP(N35,[1]Revistas!$B$2:$G$62885,3,FALSE)</f>
        <v>Q3</v>
      </c>
      <c r="H35" s="7" t="str">
        <f>VLOOKUP(N35,[1]Revistas!$B$2:$G$62885,4,FALSE)</f>
        <v>ONCOLOGY -- SCIE</v>
      </c>
      <c r="I35" s="7" t="str">
        <f>VLOOKUP(N35,[1]Revistas!$B$2:$G$62885,5,FALSE)</f>
        <v>157/244</v>
      </c>
      <c r="J35" s="7" t="str">
        <f>VLOOKUP(N35,[1]Revistas!$B$2:$G$62885,6,FALSE)</f>
        <v>NO</v>
      </c>
      <c r="K35" s="7" t="s">
        <v>206</v>
      </c>
      <c r="L35" s="7" t="s">
        <v>207</v>
      </c>
      <c r="M35" s="7">
        <v>1</v>
      </c>
      <c r="N35" s="7" t="s">
        <v>89</v>
      </c>
      <c r="O35" s="7" t="s">
        <v>203</v>
      </c>
      <c r="P35" s="7">
        <v>2020</v>
      </c>
      <c r="Q35" s="7">
        <v>22</v>
      </c>
      <c r="R35" s="7">
        <v>2</v>
      </c>
      <c r="S35" s="7">
        <v>236</v>
      </c>
      <c r="T35" s="7">
        <v>244</v>
      </c>
    </row>
    <row r="36" spans="2:20" s="1" customFormat="1">
      <c r="B36" s="6" t="s">
        <v>208</v>
      </c>
      <c r="C36" s="6" t="s">
        <v>209</v>
      </c>
      <c r="D36" s="6" t="s">
        <v>86</v>
      </c>
      <c r="E36" s="7" t="s">
        <v>30</v>
      </c>
      <c r="F36" s="7">
        <f>VLOOKUP(N36,[1]Revistas!$B$2:$G$62885,2,FALSE)</f>
        <v>2.7370000000000001</v>
      </c>
      <c r="G36" s="7" t="str">
        <f>VLOOKUP(N36,[1]Revistas!$B$2:$G$62885,3,FALSE)</f>
        <v>Q3</v>
      </c>
      <c r="H36" s="7" t="str">
        <f>VLOOKUP(N36,[1]Revistas!$B$2:$G$62885,4,FALSE)</f>
        <v>ONCOLOGY -- SCIE</v>
      </c>
      <c r="I36" s="7" t="str">
        <f>VLOOKUP(N36,[1]Revistas!$B$2:$G$62885,5,FALSE)</f>
        <v>157/244</v>
      </c>
      <c r="J36" s="7" t="str">
        <f>VLOOKUP(N36,[1]Revistas!$B$2:$G$62885,6,FALSE)</f>
        <v>NO</v>
      </c>
      <c r="K36" s="7" t="s">
        <v>210</v>
      </c>
      <c r="L36" s="7" t="s">
        <v>211</v>
      </c>
      <c r="M36" s="7">
        <v>4</v>
      </c>
      <c r="N36" s="7" t="s">
        <v>89</v>
      </c>
      <c r="O36" s="7" t="s">
        <v>203</v>
      </c>
      <c r="P36" s="7">
        <v>2020</v>
      </c>
      <c r="Q36" s="7">
        <v>22</v>
      </c>
      <c r="R36" s="7">
        <v>2</v>
      </c>
      <c r="S36" s="7">
        <v>270</v>
      </c>
      <c r="T36" s="7">
        <v>278</v>
      </c>
    </row>
    <row r="37" spans="2:20" s="1" customFormat="1">
      <c r="B37" s="6" t="s">
        <v>212</v>
      </c>
      <c r="C37" s="6" t="s">
        <v>213</v>
      </c>
      <c r="D37" s="6" t="s">
        <v>166</v>
      </c>
      <c r="E37" s="7" t="s">
        <v>30</v>
      </c>
      <c r="F37" s="7">
        <f>VLOOKUP(N37,[1]Revistas!$B$2:$G$62885,2,FALSE)</f>
        <v>5.0250000000000004</v>
      </c>
      <c r="G37" s="7" t="str">
        <f>VLOOKUP(N37,[1]Revistas!$B$2:$G$62885,3,FALSE)</f>
        <v>Q1</v>
      </c>
      <c r="H37" s="7" t="str">
        <f>VLOOKUP(N37,[1]Revistas!$B$2:$G$62885,4,FALSE)</f>
        <v>ONCOLOGY -- SCIE</v>
      </c>
      <c r="I37" s="7" t="str">
        <f>VLOOKUP(N37,[1]Revistas!$B$2:$G$62885,5,FALSE)</f>
        <v>63/244</v>
      </c>
      <c r="J37" s="7" t="str">
        <f>VLOOKUP(N37,[1]Revistas!$B$2:$G$62885,6,FALSE)</f>
        <v>NO</v>
      </c>
      <c r="K37" s="7" t="s">
        <v>214</v>
      </c>
      <c r="L37" s="7" t="s">
        <v>215</v>
      </c>
      <c r="M37" s="7">
        <v>5</v>
      </c>
      <c r="N37" s="7" t="s">
        <v>169</v>
      </c>
      <c r="O37" s="7" t="s">
        <v>118</v>
      </c>
      <c r="P37" s="7">
        <v>2020</v>
      </c>
      <c r="Q37" s="7">
        <v>25</v>
      </c>
      <c r="R37" s="7">
        <v>9</v>
      </c>
      <c r="S37" s="7">
        <v>745</v>
      </c>
      <c r="T37" s="7" t="s">
        <v>56</v>
      </c>
    </row>
    <row r="38" spans="2:20" s="1" customFormat="1">
      <c r="B38" s="6" t="s">
        <v>216</v>
      </c>
      <c r="C38" s="6" t="s">
        <v>217</v>
      </c>
      <c r="D38" s="6" t="s">
        <v>218</v>
      </c>
      <c r="E38" s="7" t="s">
        <v>30</v>
      </c>
      <c r="F38" s="7">
        <f>VLOOKUP(N38,[1]Revistas!$B$2:$G$62885,2,FALSE)</f>
        <v>5.0279999999999996</v>
      </c>
      <c r="G38" s="7" t="str">
        <f>VLOOKUP(N38,[1]Revistas!$B$2:$G$62885,3,FALSE)</f>
        <v>Q1</v>
      </c>
      <c r="H38" s="7" t="str">
        <f>VLOOKUP(N38,[1]Revistas!$B$2:$G$62885,4,FALSE)</f>
        <v>GENETICS &amp; HEREDITY -- SCIE</v>
      </c>
      <c r="I38" s="7" t="str">
        <f>VLOOKUP(N38,[1]Revistas!$B$2:$G$62885,5,FALSE)</f>
        <v>29/178</v>
      </c>
      <c r="J38" s="7" t="str">
        <f>VLOOKUP(N38,[1]Revistas!$B$2:$G$62885,6,FALSE)</f>
        <v>NO</v>
      </c>
      <c r="K38" s="7" t="s">
        <v>219</v>
      </c>
      <c r="L38" s="7" t="s">
        <v>220</v>
      </c>
      <c r="M38" s="7">
        <v>0</v>
      </c>
      <c r="N38" s="7" t="s">
        <v>221</v>
      </c>
      <c r="O38" s="7">
        <v>44805</v>
      </c>
      <c r="P38" s="7">
        <v>2020</v>
      </c>
      <c r="Q38" s="7">
        <v>12</v>
      </c>
      <c r="R38" s="7">
        <v>1</v>
      </c>
      <c r="S38" s="7"/>
      <c r="T38" s="7">
        <v>143</v>
      </c>
    </row>
    <row r="39" spans="2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1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1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1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1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1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1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2:21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1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2:21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2:21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2:21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2:21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2:21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5" spans="2:21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</row>
    <row r="1056" spans="2:21" s="9" customFormat="1">
      <c r="B1056" s="9" t="s">
        <v>4</v>
      </c>
      <c r="C1056" s="9" t="s">
        <v>4</v>
      </c>
      <c r="D1056" s="9" t="s">
        <v>4</v>
      </c>
      <c r="E1056" s="10" t="s">
        <v>5</v>
      </c>
      <c r="F1056" s="10" t="s">
        <v>4</v>
      </c>
      <c r="G1056" s="10" t="s">
        <v>6</v>
      </c>
      <c r="H1056" s="10" t="s">
        <v>222</v>
      </c>
      <c r="I1056" s="10" t="s">
        <v>4</v>
      </c>
      <c r="J1056" s="10" t="s">
        <v>9</v>
      </c>
      <c r="K1056" s="10" t="s">
        <v>223</v>
      </c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</row>
    <row r="1057" spans="2:21" s="9" customFormat="1">
      <c r="B1057" s="9" t="s">
        <v>30</v>
      </c>
      <c r="C1057" s="9">
        <f>DCOUNTA(A4:T1050,C1056,B1056:B1057)</f>
        <v>28</v>
      </c>
      <c r="D1057" s="9" t="s">
        <v>30</v>
      </c>
      <c r="E1057" s="10">
        <f>DSUM(A4:T1051,F4,D1056:D1057)</f>
        <v>223.31900000000002</v>
      </c>
      <c r="F1057" s="10" t="s">
        <v>30</v>
      </c>
      <c r="G1057" s="10" t="s">
        <v>224</v>
      </c>
      <c r="H1057" s="10">
        <f>DCOUNTA(A4:T1051,G4,F1056:G1057)</f>
        <v>15</v>
      </c>
      <c r="I1057" s="10" t="s">
        <v>30</v>
      </c>
      <c r="J1057" s="10" t="s">
        <v>225</v>
      </c>
      <c r="K1057" s="10">
        <f>DCOUNTA(A4:T1051,J4,I1056:J1057)</f>
        <v>9</v>
      </c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</row>
    <row r="1058" spans="2:21" s="9" customFormat="1"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</row>
    <row r="1059" spans="2:21" s="9" customFormat="1">
      <c r="B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222</v>
      </c>
      <c r="I1059" s="10" t="s">
        <v>4</v>
      </c>
      <c r="J1059" s="10" t="s">
        <v>9</v>
      </c>
      <c r="K1059" s="10" t="s">
        <v>223</v>
      </c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21" s="9" customFormat="1">
      <c r="B1060" s="9" t="s">
        <v>226</v>
      </c>
      <c r="C1060" s="9">
        <f>DCOUNTA(A4:T1051,E4,B1059:B1060)</f>
        <v>0</v>
      </c>
      <c r="D1060" s="9" t="s">
        <v>226</v>
      </c>
      <c r="E1060" s="10">
        <f>DSUM(A4:T1051,E1059,D1059:D1060)</f>
        <v>0</v>
      </c>
      <c r="F1060" s="10" t="s">
        <v>226</v>
      </c>
      <c r="G1060" s="10" t="s">
        <v>224</v>
      </c>
      <c r="H1060" s="10">
        <f>DCOUNTA(A4:T1051,G4,F1059:G1060)</f>
        <v>0</v>
      </c>
      <c r="I1060" s="10" t="s">
        <v>226</v>
      </c>
      <c r="J1060" s="10" t="s">
        <v>225</v>
      </c>
      <c r="K1060" s="10">
        <f>DCOUNTA(A4:T1051,J4,I1059:J1060)</f>
        <v>0</v>
      </c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21" s="9" customFormat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</row>
    <row r="1062" spans="2:21" s="9" customFormat="1">
      <c r="B1062" s="9" t="s">
        <v>4</v>
      </c>
      <c r="D1062" s="9" t="s">
        <v>4</v>
      </c>
      <c r="E1062" s="10" t="s">
        <v>5</v>
      </c>
      <c r="F1062" s="10" t="s">
        <v>4</v>
      </c>
      <c r="G1062" s="10" t="s">
        <v>6</v>
      </c>
      <c r="H1062" s="10" t="s">
        <v>222</v>
      </c>
      <c r="I1062" s="10" t="s">
        <v>4</v>
      </c>
      <c r="J1062" s="10" t="s">
        <v>9</v>
      </c>
      <c r="K1062" s="10" t="s">
        <v>223</v>
      </c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</row>
    <row r="1063" spans="2:21" s="9" customFormat="1">
      <c r="B1063" s="9" t="s">
        <v>227</v>
      </c>
      <c r="C1063" s="9">
        <f>DCOUNTA(A4:T1051,E4,B1062:B1063)</f>
        <v>0</v>
      </c>
      <c r="D1063" s="9" t="s">
        <v>227</v>
      </c>
      <c r="E1063" s="10">
        <f>DSUM(A4:T1051,F4,D1062:D1063)</f>
        <v>0</v>
      </c>
      <c r="F1063" s="10" t="s">
        <v>227</v>
      </c>
      <c r="G1063" s="10" t="s">
        <v>224</v>
      </c>
      <c r="H1063" s="10">
        <f>DCOUNTA(A4:T1051,G4,F1062:G1063)</f>
        <v>0</v>
      </c>
      <c r="I1063" s="10" t="s">
        <v>227</v>
      </c>
      <c r="J1063" s="10" t="s">
        <v>225</v>
      </c>
      <c r="K1063" s="10">
        <f>DCOUNTA(A4:T1051,J4,I1062:J1063)</f>
        <v>0</v>
      </c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</row>
    <row r="1064" spans="2:21" s="9" customFormat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</row>
    <row r="1065" spans="2:21" s="9" customFormat="1">
      <c r="B1065" s="9" t="s">
        <v>4</v>
      </c>
      <c r="D1065" s="9" t="s">
        <v>4</v>
      </c>
      <c r="E1065" s="10" t="s">
        <v>5</v>
      </c>
      <c r="F1065" s="10" t="s">
        <v>4</v>
      </c>
      <c r="G1065" s="10" t="s">
        <v>6</v>
      </c>
      <c r="H1065" s="10" t="s">
        <v>222</v>
      </c>
      <c r="I1065" s="10" t="s">
        <v>4</v>
      </c>
      <c r="J1065" s="10" t="s">
        <v>9</v>
      </c>
      <c r="K1065" s="10" t="s">
        <v>223</v>
      </c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</row>
    <row r="1066" spans="2:21" s="9" customFormat="1">
      <c r="B1066" s="9" t="s">
        <v>228</v>
      </c>
      <c r="C1066" s="9">
        <f>DCOUNTA(C4:T1051,E4,B1065:B1066)</f>
        <v>0</v>
      </c>
      <c r="D1066" s="9" t="s">
        <v>228</v>
      </c>
      <c r="E1066" s="10">
        <f>DSUM(A4:T1051,F4,D1065:D1066)</f>
        <v>0</v>
      </c>
      <c r="F1066" s="10" t="s">
        <v>228</v>
      </c>
      <c r="G1066" s="10" t="s">
        <v>224</v>
      </c>
      <c r="H1066" s="10">
        <f>DCOUNTA(A4:T1051,G4,F1065:G1066)</f>
        <v>0</v>
      </c>
      <c r="I1066" s="10" t="s">
        <v>228</v>
      </c>
      <c r="J1066" s="10" t="s">
        <v>225</v>
      </c>
      <c r="K1066" s="10">
        <f>DCOUNTA(A4:T1051,J4,I1065:J1066)</f>
        <v>0</v>
      </c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</row>
    <row r="1067" spans="2:21" s="9" customFormat="1"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</row>
    <row r="1068" spans="2:21" s="9" customFormat="1"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</row>
    <row r="1069" spans="2:21" s="9" customFormat="1">
      <c r="B1069" s="9" t="s">
        <v>4</v>
      </c>
      <c r="D1069" s="9" t="s">
        <v>4</v>
      </c>
      <c r="E1069" s="10" t="s">
        <v>5</v>
      </c>
      <c r="F1069" s="10" t="s">
        <v>4</v>
      </c>
      <c r="G1069" s="10" t="s">
        <v>6</v>
      </c>
      <c r="H1069" s="10" t="s">
        <v>222</v>
      </c>
      <c r="I1069" s="10" t="s">
        <v>4</v>
      </c>
      <c r="J1069" s="10" t="s">
        <v>9</v>
      </c>
      <c r="K1069" s="10" t="s">
        <v>223</v>
      </c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</row>
    <row r="1070" spans="2:21" s="9" customFormat="1">
      <c r="B1070" s="9" t="s">
        <v>229</v>
      </c>
      <c r="C1070" s="9">
        <f>DCOUNTA(A4:T1051,E4,B1069:B1070)</f>
        <v>0</v>
      </c>
      <c r="D1070" s="9" t="s">
        <v>229</v>
      </c>
      <c r="E1070" s="10">
        <f>DSUM(A4:T1051,F4,D1069:D1070)</f>
        <v>0</v>
      </c>
      <c r="F1070" s="10" t="s">
        <v>229</v>
      </c>
      <c r="G1070" s="10" t="s">
        <v>224</v>
      </c>
      <c r="H1070" s="10">
        <f>DCOUNTA(A4:T1051,G4,F1069:G1070)</f>
        <v>0</v>
      </c>
      <c r="I1070" s="10" t="s">
        <v>229</v>
      </c>
      <c r="J1070" s="10" t="s">
        <v>225</v>
      </c>
      <c r="K1070" s="10">
        <f>DCOUNTA(A4:T1051,J4,I1069:J1070)</f>
        <v>0</v>
      </c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</row>
    <row r="1071" spans="2:21" s="9" customFormat="1"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</row>
    <row r="1072" spans="2:21" s="9" customFormat="1">
      <c r="B1072" s="9" t="s">
        <v>4</v>
      </c>
      <c r="D1072" s="9" t="s">
        <v>4</v>
      </c>
      <c r="E1072" s="10" t="s">
        <v>5</v>
      </c>
      <c r="F1072" s="10" t="s">
        <v>4</v>
      </c>
      <c r="G1072" s="10" t="s">
        <v>6</v>
      </c>
      <c r="H1072" s="10" t="s">
        <v>222</v>
      </c>
      <c r="I1072" s="10" t="s">
        <v>4</v>
      </c>
      <c r="J1072" s="10" t="s">
        <v>9</v>
      </c>
      <c r="K1072" s="10" t="s">
        <v>223</v>
      </c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</row>
    <row r="1073" spans="2:52" s="9" customFormat="1" hidden="1">
      <c r="B1073" s="9" t="s">
        <v>23</v>
      </c>
      <c r="C1073" s="9">
        <f>DCOUNTA(B4:T1051,B1072,B1072:B1073)</f>
        <v>6</v>
      </c>
      <c r="D1073" s="9" t="s">
        <v>23</v>
      </c>
      <c r="E1073" s="10">
        <f>DSUM(A4:T1051,F4,D1072:D1073)</f>
        <v>23.063000000000002</v>
      </c>
      <c r="F1073" s="10" t="s">
        <v>23</v>
      </c>
      <c r="G1073" s="10" t="s">
        <v>224</v>
      </c>
      <c r="H1073" s="10">
        <f>DCOUNTA(A4:T1051,G4,F1072:G1073)</f>
        <v>3</v>
      </c>
      <c r="I1073" s="10" t="s">
        <v>23</v>
      </c>
      <c r="J1073" s="10" t="s">
        <v>225</v>
      </c>
      <c r="K1073" s="10">
        <f>DCOUNTA(A4:T1051,J4,I1072:J1073)</f>
        <v>0</v>
      </c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</row>
    <row r="1074" spans="2:52" s="9" customFormat="1"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</row>
    <row r="1075" spans="2:52" s="9" customFormat="1" ht="15.75">
      <c r="C1075" s="11" t="s">
        <v>230</v>
      </c>
      <c r="D1075" s="11" t="s">
        <v>231</v>
      </c>
      <c r="E1075" s="11" t="s">
        <v>232</v>
      </c>
      <c r="F1075" s="11" t="s">
        <v>233</v>
      </c>
      <c r="G1075" s="11" t="s">
        <v>234</v>
      </c>
      <c r="H1075" s="10"/>
      <c r="I1075" s="10"/>
      <c r="J1075" s="10"/>
      <c r="K1075" s="10"/>
      <c r="L1075" s="10"/>
      <c r="M1075" s="10"/>
      <c r="N1075" s="10"/>
      <c r="O1075" s="12"/>
      <c r="P1075" s="10"/>
      <c r="Q1075" s="10"/>
      <c r="R1075" s="10"/>
      <c r="S1075" s="10"/>
      <c r="T1075" s="10"/>
      <c r="U1075" s="10"/>
      <c r="AY1075" s="9" t="s">
        <v>235</v>
      </c>
      <c r="AZ1075" s="9" t="s">
        <v>236</v>
      </c>
    </row>
    <row r="1076" spans="2:52" s="9" customFormat="1" ht="15.75">
      <c r="C1076" s="13">
        <f>C1057</f>
        <v>28</v>
      </c>
      <c r="D1076" s="14" t="s">
        <v>237</v>
      </c>
      <c r="E1076" s="14">
        <f>E1057</f>
        <v>223.31900000000002</v>
      </c>
      <c r="F1076" s="13">
        <f>H1057</f>
        <v>15</v>
      </c>
      <c r="G1076" s="13">
        <f>K1057</f>
        <v>9</v>
      </c>
      <c r="H1076" s="10"/>
      <c r="I1076" s="10"/>
      <c r="J1076" s="10"/>
      <c r="K1076" s="10"/>
      <c r="L1076" s="10"/>
      <c r="M1076" s="10"/>
      <c r="N1076" s="10"/>
      <c r="O1076" s="12"/>
      <c r="P1076" s="10"/>
      <c r="Q1076" s="10"/>
      <c r="R1076" s="10"/>
      <c r="S1076" s="10"/>
      <c r="T1076" s="10"/>
      <c r="U1076" s="10"/>
    </row>
    <row r="1077" spans="2:52" s="9" customFormat="1" ht="15.75">
      <c r="C1077" s="13">
        <f>C1060</f>
        <v>0</v>
      </c>
      <c r="D1077" s="14" t="s">
        <v>238</v>
      </c>
      <c r="E1077" s="14">
        <f>E1060</f>
        <v>0</v>
      </c>
      <c r="F1077" s="13">
        <f>H1060</f>
        <v>0</v>
      </c>
      <c r="G1077" s="13">
        <f>K1060</f>
        <v>0</v>
      </c>
      <c r="H1077" s="10"/>
      <c r="I1077" s="10"/>
      <c r="J1077" s="10"/>
      <c r="K1077" s="10"/>
      <c r="L1077" s="10"/>
      <c r="M1077" s="10"/>
      <c r="N1077" s="10"/>
      <c r="O1077" s="12"/>
      <c r="P1077" s="10"/>
      <c r="Q1077" s="10"/>
      <c r="R1077" s="10"/>
      <c r="S1077" s="10"/>
      <c r="T1077" s="10"/>
      <c r="U1077" s="10"/>
    </row>
    <row r="1078" spans="2:52" s="9" customFormat="1" ht="15.75">
      <c r="C1078" s="13">
        <f>C1063</f>
        <v>0</v>
      </c>
      <c r="D1078" s="14" t="s">
        <v>239</v>
      </c>
      <c r="E1078" s="14">
        <f>E1063</f>
        <v>0</v>
      </c>
      <c r="F1078" s="13">
        <f>H1063</f>
        <v>0</v>
      </c>
      <c r="G1078" s="13">
        <f>K1063</f>
        <v>0</v>
      </c>
      <c r="H1078" s="10"/>
      <c r="I1078" s="10"/>
      <c r="J1078" s="10"/>
      <c r="K1078" s="10"/>
      <c r="L1078" s="10"/>
      <c r="M1078" s="10"/>
      <c r="N1078" s="10"/>
      <c r="O1078" s="12"/>
      <c r="P1078" s="10"/>
      <c r="Q1078" s="10"/>
      <c r="R1078" s="10"/>
      <c r="S1078" s="10"/>
      <c r="T1078" s="10"/>
      <c r="U1078" s="10"/>
    </row>
    <row r="1079" spans="2:52" s="9" customFormat="1" ht="15.75">
      <c r="C1079" s="13">
        <f>C1066</f>
        <v>0</v>
      </c>
      <c r="D1079" s="14" t="s">
        <v>240</v>
      </c>
      <c r="E1079" s="14">
        <f>E1066</f>
        <v>0</v>
      </c>
      <c r="F1079" s="13">
        <f>H1066</f>
        <v>0</v>
      </c>
      <c r="G1079" s="13">
        <f>K1066</f>
        <v>0</v>
      </c>
      <c r="H1079" s="10"/>
      <c r="I1079" s="10"/>
      <c r="J1079" s="10"/>
      <c r="K1079" s="10"/>
      <c r="L1079" s="10"/>
      <c r="M1079" s="10"/>
      <c r="N1079" s="10"/>
      <c r="O1079" s="12"/>
      <c r="P1079" s="10"/>
      <c r="Q1079" s="10"/>
      <c r="R1079" s="10"/>
      <c r="S1079" s="10"/>
      <c r="T1079" s="10"/>
      <c r="U1079" s="10"/>
    </row>
    <row r="1080" spans="2:52" s="9" customFormat="1" ht="15.75">
      <c r="C1080" s="13">
        <f>C1070</f>
        <v>0</v>
      </c>
      <c r="D1080" s="14" t="s">
        <v>229</v>
      </c>
      <c r="E1080" s="14">
        <f>E1070</f>
        <v>0</v>
      </c>
      <c r="F1080" s="13">
        <f>H1070</f>
        <v>0</v>
      </c>
      <c r="G1080" s="13">
        <f>K1070</f>
        <v>0</v>
      </c>
      <c r="H1080" s="10"/>
      <c r="I1080" s="10"/>
      <c r="J1080" s="10"/>
      <c r="K1080" s="10"/>
      <c r="L1080" s="10"/>
      <c r="M1080" s="10"/>
      <c r="N1080" s="10"/>
      <c r="O1080" s="12"/>
      <c r="P1080" s="10"/>
      <c r="Q1080" s="10"/>
      <c r="R1080" s="10"/>
      <c r="S1080" s="10"/>
      <c r="T1080" s="10"/>
      <c r="U1080" s="10"/>
    </row>
    <row r="1081" spans="2:52" s="9" customFormat="1" ht="15.75">
      <c r="C1081" s="13">
        <f>C1073</f>
        <v>6</v>
      </c>
      <c r="D1081" s="14" t="s">
        <v>241</v>
      </c>
      <c r="E1081" s="14">
        <f>E1073</f>
        <v>23.063000000000002</v>
      </c>
      <c r="F1081" s="13">
        <f>H1073</f>
        <v>3</v>
      </c>
      <c r="G1081" s="13">
        <f>K1073</f>
        <v>0</v>
      </c>
      <c r="H1081" s="10"/>
      <c r="I1081" s="10"/>
      <c r="J1081" s="10"/>
      <c r="K1081" s="10"/>
      <c r="L1081" s="10"/>
      <c r="M1081" s="10"/>
      <c r="N1081" s="10"/>
      <c r="O1081" s="12"/>
      <c r="P1081" s="10"/>
      <c r="Q1081" s="10"/>
      <c r="R1081" s="10"/>
      <c r="S1081" s="10"/>
      <c r="T1081" s="10"/>
      <c r="U1081" s="10"/>
    </row>
    <row r="1082" spans="2:52" s="9" customFormat="1" ht="15.75">
      <c r="C1082" s="15"/>
      <c r="D1082" s="11" t="s">
        <v>242</v>
      </c>
      <c r="E1082" s="11">
        <f>E1076</f>
        <v>223.31900000000002</v>
      </c>
      <c r="F1082" s="15"/>
      <c r="G1082" s="10"/>
      <c r="H1082" s="10"/>
      <c r="I1082" s="10"/>
      <c r="J1082" s="10"/>
      <c r="K1082" s="10"/>
      <c r="L1082" s="10"/>
      <c r="M1082" s="10"/>
      <c r="N1082" s="10"/>
      <c r="O1082" s="12"/>
      <c r="P1082" s="10"/>
      <c r="Q1082" s="10"/>
      <c r="R1082" s="10"/>
      <c r="S1082" s="10"/>
      <c r="T1082" s="10"/>
      <c r="U1082" s="10"/>
    </row>
    <row r="1083" spans="2:52" s="9" customFormat="1" ht="15.75">
      <c r="C1083" s="15"/>
      <c r="D1083" s="11" t="s">
        <v>243</v>
      </c>
      <c r="E1083" s="11">
        <f>E1076+E1077+E1078+E1079+E1080+E1081</f>
        <v>246.38200000000001</v>
      </c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</row>
    <row r="1084" spans="2:52" s="1" customFormat="1" ht="12.75" customHeigh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2:52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2:52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2:52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2:52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  <row r="2347" spans="5:20" s="1" customFormat="1"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</row>
    <row r="2348" spans="5:20" s="1" customFormat="1"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</row>
    <row r="2349" spans="5:20" s="1" customFormat="1"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2021-02-17T22:39:17Z</dcterms:created>
  <dcterms:modified xsi:type="dcterms:W3CDTF">2021-02-17T22:39:36Z</dcterms:modified>
</cp:coreProperties>
</file>