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54" i="1"/>
  <c r="C1062" s="1"/>
  <c r="K1051"/>
  <c r="G1061" s="1"/>
  <c r="H1051"/>
  <c r="F1061" s="1"/>
  <c r="E1051"/>
  <c r="E1061" s="1"/>
  <c r="C1051"/>
  <c r="C1061" s="1"/>
  <c r="K1047"/>
  <c r="G1060" s="1"/>
  <c r="H1047"/>
  <c r="F1060" s="1"/>
  <c r="E1047"/>
  <c r="E1060" s="1"/>
  <c r="C1047"/>
  <c r="C1060" s="1"/>
  <c r="K1044"/>
  <c r="G1059" s="1"/>
  <c r="H1044"/>
  <c r="F1059" s="1"/>
  <c r="E1044"/>
  <c r="E1059" s="1"/>
  <c r="C1044"/>
  <c r="C1059" s="1"/>
  <c r="C1041"/>
  <c r="C1058" s="1"/>
  <c r="C1038"/>
  <c r="C1057" s="1"/>
  <c r="J14"/>
  <c r="K1054" s="1"/>
  <c r="G1062" s="1"/>
  <c r="I14"/>
  <c r="H14"/>
  <c r="G14"/>
  <c r="H1054" s="1"/>
  <c r="F1062" s="1"/>
  <c r="F14"/>
  <c r="E1054" s="1"/>
  <c r="E1062" s="1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K1041" s="1"/>
  <c r="G1058" s="1"/>
  <c r="I9"/>
  <c r="H9"/>
  <c r="G9"/>
  <c r="H1041" s="1"/>
  <c r="F1058" s="1"/>
  <c r="F9"/>
  <c r="E1041" s="1"/>
  <c r="E1058" s="1"/>
  <c r="J8"/>
  <c r="I8"/>
  <c r="H8"/>
  <c r="G8"/>
  <c r="F8"/>
  <c r="J7"/>
  <c r="I7"/>
  <c r="H7"/>
  <c r="G7"/>
  <c r="F7"/>
  <c r="J6"/>
  <c r="I6"/>
  <c r="H6"/>
  <c r="G6"/>
  <c r="F6"/>
  <c r="J5"/>
  <c r="K1038" s="1"/>
  <c r="G1057" s="1"/>
  <c r="I5"/>
  <c r="H5"/>
  <c r="G5"/>
  <c r="H1038" s="1"/>
  <c r="F1057" s="1"/>
  <c r="F5"/>
  <c r="E1038" s="1"/>
  <c r="E1057" s="1"/>
  <c r="E1063" l="1"/>
  <c r="E1064"/>
</calcChain>
</file>

<file path=xl/sharedStrings.xml><?xml version="1.0" encoding="utf-8"?>
<sst xmlns="http://schemas.openxmlformats.org/spreadsheetml/2006/main" count="208" uniqueCount="113">
  <si>
    <t>FISIOPATOLOGÍA LINFOCITARIA EN INMUNODEFICIENCIAS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</si>
  <si>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</si>
  <si>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</si>
  <si>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</si>
  <si>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</si>
  <si>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</si>
  <si>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</si>
  <si>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</si>
  <si>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</si>
  <si>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</si>
  <si>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</si>
  <si>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</si>
  <si>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</si>
  <si>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</si>
  <si>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</si>
  <si>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</si>
  <si>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</si>
  <si>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</si>
  <si>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</si>
  <si>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</si>
  <si>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Martinez-Fleta, P; Alfranca, A; Gonzalez-Alvaro, I; Casasnovas, JM; Fernandez-Soto, D; Esteso, G; Caceres-Martell, Y; Gardeta, S; Lopez-Sanz, C; Prat, S; Mateu-Albero, T; Gabrie, L; Lopez-Granados, E; Sanchez-Madrid, F; Reyburn, HT; Frade, JMR; Vales-Gomez, M</t>
  </si>
  <si>
    <t>SARS-CoV-2 Cysteine-like Protease Antibodies Can Be Detected in Serum and Saliva of COVID-19-Seropositive Individuals</t>
  </si>
  <si>
    <t>JOURNAL OF IMMUNOLOGY</t>
  </si>
  <si>
    <t>Article</t>
  </si>
  <si>
    <t>[Martinez-Fleta, Pedro; Alfranca, Arantzazu; Gonzalez-Alvaro, Isidoro; Lopez-Sanz, Celia; Mateu-Albero, Tamara; Gabrie, Ligia; Sanchez-Madrid, Francisco] Univ Teaching Hosp La Princesa, La Princesa Hlth Res Inst, Immunol Dept, Madrid 28006, Spain; [Alfranca, Arantzazu; Sanchez-Madrid, Francisco] Hlth Inst Carlos III, Cardiovasc Ctr Biomed Res Network, Madrid 28029, Spain; [Gonzalez-Alvaro, Isidoro] Univ Teaching Hosp La Princesa, Rheumatol Dept, Madrid 28006, Spain; [Casasnovas, Jose M.; Prat, Salome] Spanish Natl Res Council, Dept Macromol Struct, Natl Ctr Biotechnol, Madrid 28049, Spain; [Fernandez-Soto, Daniel; Esteso, Gloria; Caceres-Martell, Yaiza; Gardeta, Sofia; Reyburn, Hugh T.; Frade, Jose M. Rodriguez; Vales-Gomez, Mar] Spanish Natl Res Council, Natl Ctr Biotechnol, Dept Immunol &amp; Oncol, Darwin 3, Madrid 28049, Spain; [Lopez-Granados, Eduardo] Univ Teaching Hosp La Paz, Madrid 28046, Spain</t>
  </si>
  <si>
    <t>Reyburn, HT; Frade, JMR; Vales-Gomez, M (corresponding author), Spanish Natl Res Council, Natl Ctr Biotechnol, Dept Immunol &amp; Oncol, Darwin 3, Madrid 28049, Spain.</t>
  </si>
  <si>
    <t>0022-1767</t>
  </si>
  <si>
    <t>DEC 1</t>
  </si>
  <si>
    <t>+</t>
  </si>
  <si>
    <t>Cordero, E; Goycochea-Valdivia, W; Mendez-Echevarria, A; Allende, LM; Alsina, L; Garcia-Morato, MB; Gil-Herrera, J; Gudiol, C; Len-Abad, O; Lopez-Medrano, F; Moreno-Perez, D; Munoz, P; Olbrich, P; Sanchez-Ramon, S; Soler-Palacin, P; Cros, CA; Arostegui, JI; Serra, IB; Carbone, J; Fortun, J; Gonzalez-Granado, LI; Lopez-Granados, E; Lucena, JM; Parody, R; Ramakers, J; Regueiro, JR; Riviere, JG; Roca-Oporto, C; Pena, RR; Santos-Perez, JL; Rodriguez-Gallego, C; Neth, O</t>
  </si>
  <si>
    <t>Executive Summary of the Consensus Document on the Diagnosis and Management of Patients with Primary Immunodeficiencies</t>
  </si>
  <si>
    <t>JOURNAL OF ALLERGY AND CLINICAL IMMUNOLOGY-IN PRACTICE</t>
  </si>
  <si>
    <t>[Cordero, Elisa; Roca-Oporto, Cristina] Univ Seville, Univ Hosp Virgen del Rocio, Inst Biomed, CSIC,Clin Unit Infect Dis, Seville, Spain; [Cordero, Elisa] Univ Seville, Dept Med, Seville, Spain; [Goycochea-Valdivia, Walter; Olbrich, Peter; Neth, Olaf] Univ Hosp Virgen del Rocio, Inst Biomed, Paediat Infect Dis Rheumatol &amp; Immunol Unit, Seville, Spain; [Mendez-Echevarria, Ana] Hosp Univ La Paz, Serv Pediat &amp; Enfermedades Infecciosas, Madrid, Spain; [Allende, Luis M.] Univ Complutense Madrid, Hosp Univ 12 Octubre, Serv Inmunol, Inst Invest I 12, Madrid, Spain; [Alsina, Laia] Univ Barcelona, Clin Immunol &amp; Primary Immunodeficiencies Unit,Ho, Pediat Allergy &amp; Clin Immunol Dept,Immunol Unit, Hosp St Joan de Deu,Inst Recerca St Joan de Deu, Barcelona, Spain; [Bravo Garcia-Morato, Maria] Hosp Univ La Paz, Inst Invest Biomed, Ctr Invest Red Enfermedades Raras CIBERER, Serv Inmunol,Hosp La Paz IdiPAZ, Madrid, Spain; [Gil-Herrera, Juana] Univ Complutense, Sch Med, Hosp Gen Univ, Dept Immunol, Madrid, Spain; [Gil-Herrera, Juana] Univ Complutense, Sch Med, Hlth Res Inst Gregorio Maranon, Madrid, Spain; [Gudiol, Carlota] Hosp Univ Bellvitge, Infect Dis Dept, Barcelona, Spain; [Gudiol, Carlota] Hosp Duran &amp; Reynals, IDIBELL, Inst Catala Oncol ICO, Barcelona, Spain; [Len-Abad, Oscar] Hosp Univ Vall dHebron, Infect Dis Unit, Barcelona, Spain; [Lopez-Medrano, Francisco] Univ Complutense Madrid, Infect Dis Univ Unit, Sch Med, Inst Invest Biomed I 12,Hosp 12 Octubre, Madrid, Spain; [Moreno-Perez, David] Univ Malaga, Hosp Reg Univ Malaga, Dept Pediat,RECLIP, Pediat Infectol &amp; Immunodeficiencies Unit,IBIMA, Malaga, Spain; [Munoz, Patricia] Univ Complutense Madrid, Serv Microbiol Clin &amp; Enfermedades Infecciosas, Hosp Gen Univ Gregorio Maranon,Fac Med, Inst Invest Sanitaria Gregorio Maranon,CIBER Enfe, Madrid, Spain; [Sanchez-Ramon, Silvia] Hosp Clin San Carlos, Dept Immunol, IML, Madrid, Spain; [Sanchez-Ramon, Silvia] Hosp Clin San Carlos, IdSSC, Madrid, Spain; [Soler-Palacin, Pere; Riviere, Jacques G.] Univ Autonoma Barcelona UAB, Hosp Univ Vall dHebron, Jeffrey Modell Diagnost &amp; Res Ctr Primary Immunod, Pediat Infect Dis &amp; Immunodeficiencies Unit, Barcelona, Spain; [Aguilera Cros, Clara] Univ Hosp Virgen del Rocio, Dept Rheumatol, Seville, Spain; [Ignacio Arostegui, Juan] Univ Barcelona, Hosp Clin, Sch Med, Inst Invest Biomed August Pi &amp; Sunyer,Dept Immuno, Barcelona, Spain; [Badell Serra, Isabel] Univ Autonoma Barcelona, Serv Pediat, Hosp Santa Creu &amp; St Pau, Unidad Hematol Oncol &amp; Trasplante Hematopoyet, Barcelona, Spain; [Carbone, Javier] Hosp Gen Univ Gregorio Maranon, Serv Inmunol, Madrid, Spain; [Fortun, Jesus] Hosp Univ Ramon y Cajal, Serv Enfermedades Infecciosas, Madrid, Spain; [Gonzalez-Granado, Luis, I] Univ Complutense Madrid, Hosp 12 Octubre, Sch Med, Primary Immunodeficiencies Unit,Pediat,Res Inst H, Madrid, Spain; [Lopez-Granados, Eduardo; Rodriguez Pena, Rebeca] Hosp Univ La Paz, Inst Invest Biomed,Hosp La Paz,IdiPAZ, Ctr Invest Red Enfermedades Raras CIBERER, Serv Inmunol, Madrid, Spain; [Manuel Lucena, Jose] Univ Hosp Virgen del Rocio, Immunol Unit, Seville, Spain; [Parody, Rocio] Inst Catala Oncol H Duran &amp; Reynals, Serv Hematol Clin, IDIBELL, Barcelona, Spain; [Ramakers, Jan] Son Espases Univ Hosp, Hlth Res Inst Balear Isl IdISBa, Dept Pediat Pediat Rheumatol &amp; Immunol, Palma De Mallorca, Spain; [Regueiro, Jose R.] Univ Complutense Madrid, Sch Med, Dept Immunol, Madrid, Spain; [Luis Santos-Perez, Juan] Univ Hosp Virgen de las Nieves, Serv Pediat, Infect Dis &amp; Immunodeficiencies Unit, Granada, Spain; [Rodriguez-Gallego, Carlos] Hosp Univ Gran Canaria Dr Negrin, Dept Immunol, Barranco Ballena S-N, Las Palmas Gran Canaria 35010, Spain; [Rodriguez-Gallego, Carlos] Univ Fernando Pessoa Canarias, Las Palmas Gran Canaria, Spain</t>
  </si>
  <si>
    <t>Cordero, E (corresponding author), Univ Seville, Univ Hosp Virgen del Rocio, Inst Biomed, CSIC,Clin Unit Infect Dis, Seville, Spain.; Rodriguez-Gallego, C (corresponding author), Univ Fernando Pessoa Canarias, Las Palmas Gran Canaria, Spain.</t>
  </si>
  <si>
    <t>2213-2198</t>
  </si>
  <si>
    <t>NOV-DEC</t>
  </si>
  <si>
    <t>ENFERMEDADES INFECCIOSAS Y MICROBIOLOGIA CLINICA</t>
  </si>
  <si>
    <t>[Cordero, Elisa; Roca-Oporto, Cristina] Univ Seville, Clin Unit Infect Dis, Univ Hosp Virgen del Rocio, CSIC,Inst Biomed, Seville, Spain; [Cordero, Elisa] Univ Seville, Dept Med, Seville, Spain; [Goycochea-Valdivia, Walter; Olbrich, Peter; Neth, Olaf] Univ Hosp Virgen del Rocio, Inst Biomed, Paediat Infect Dis Rheumatol &amp; Immunol Unit, Seville, Spain; [Mendez-Echevarria, Ana] Hosp Univ La Paz, Serv Pediat &amp; Enfermedades Infecciosas, Madrid, Spain; [Allende, Luis M.] Univ Complutense Madrid, Hosp Univ Octubre 12, Serv Inmunol, Inst Invest I 12, Madrid, Spain; [Alsina, Laia] Univ Barcelona, Pediat Allergy &amp; Clin Immunol Dept, Clin Immunol &amp; Primary Immunodeficiencies Unit,Ho, Hosp St Joan de Deu,Inst Recerca St Joan de Deu,C, Barcelona, Spain; [Bravo Garcia-Morato, Maria; Lopez-Granados, Eduardo; Rodriguez Pena, Rebeca] Hosp Univ La Paz, Inst Invest Biomed Hosp La Paz IdiPAZ, Ctr Invest Red Enfermedades Raras CIBERER, Serv Inmunol, Madrid, Spain; [Gil-Herrera, Juana] Univ Complutense, Hosp Gen Univ, Dept Immunol, Madrid, Spain; [Gil-Herrera, Juana] Univ Complutense, Hlth Res Inst Gregorio Maranon, Sch Med, Madrid, Spain; [Gudiol, Carlota] Hosp Univ Bellvitge, Infect Dis Dept, Barcelona, Spain; [Gudiol, Carlota] Hosp Duran &amp; Reynals, Inst Catala Oncol ICO, IDIBELL, Barcelona, Spain; [Len-Abad, Oscar] Hosp Univ Vall dHebron, Infect Dis Unit, Barcelona, Spain; [Lopez-Medrano, Francisco] Univ Complutense Madrid, Infect Dis Univ Unit, Hosp Octubre 12, Inst Invest Biomed I 12,Sch Med, Madrid, Spain; [Moreno-Perez, David] Univ Malaga, Hosp Reg Univ Malaga, Pediat Infectol &amp; Immunodeficiencies Unit, Dept Pediat,IBIMA,RECLIP, Malaga, Spain; [Munoz, Patricia] Univ Complutense Madrid, CIBER Enfermedades Resp CIBERES CB06 06 0058, Serv Microbiol Clin &amp; Enfermedades Infecciosas, Fac Med,Hosp Gen Univ Gregorio Maranon,Inst Inves, Madrid, Spain; [Sanchez-Ramon, Silvia] Hosp Clin San Carlos, Dept Immunol, IML, Madrid, Spain; [Sanchez-Ramon, Silvia] Hosp Clin San Carlos, IdSSC, Madrid, Spain; [Soler-Palacin, Pere; Riviere, Jacques G.] Univ Autonoma Barcelona UAB, Hosp Univ Vall dHebron, Pediat Infect Dis &amp; Immunodeficiencies Unit, Jeffrey Modell Diagnost &amp; Res Ctr Primary Immunod, Barcelona, Spain; [Aguilera Cros, Clara] Univ Hosp Virgen del Rocio, Dept Rheumatol, Seville, Spain; [Ignacio Arostegui, Juan] Univ Barcelona, Inst Invest Biomed August Pi &amp; Sunyer, Sch Med, Dept Immunol,Hosp Clin, Barcelona, Spain; [Badell Serra, Isabel] Univ Autonoma Barcelona, Serv Pediat, Hosp Santa Creu &amp; St Pau, Unidad Hematol Oncol &amp; Trasplante Hematopoyet, Barcelona, Spain; [Carbone, Javier] Hosp Gen Univ Gregorio Maranon, Serv Inmunol, Madrid, Spain; [Fortun, Jesus] Hosp Univ Ramon Y Cajal, Serv Enfermedades Infecciosas, Madrid, Spain; [Gonzalez-Granado, Luis, I] Univ Complutense Madrid, Hosp Octubre 12, Primary Immunodeficiencies Unit, Res Inst Hosp Octubre I 12 12,Pediat,Sch Med, Madrid, Spain; [Manuel Lucena, Jose] Univ Hosp Virgen del Rocio, Immunol Unit, Seville, Spain; [Parody, Rocio] Inst Catala Oncol H Duran &amp; Reynals, Serv Hematol Clin, IDIBELL, Barcelona, Spain; [Ramakers, Jan] Son Espases Univ Hosp, Hlth Res Inst Balearic Isl IdISBa, Dept Pediat Pediat Rheumatol &amp; Immunol, Palma De Mallorca, Spain; [Regueiro, Jose R.] Univ Complutense Madrid, Sch Med, Dept Immunol, Madrid, Spain; [Luis Santos-Perez, Juan] Univ Hosp Virgen de las Nieves, Serv Pediat, Infect Dis &amp; Immunodeficiencies Unit, Granada, Spain; [Rodriguez-Gallego, Carlos] Hosp Univ Gran Canaria Dr Negrin, Dept Immunol, Las Palmas Gran Canaria, Spain; [Rodriguez-Gallego, Carlos] Univ Fernando Pessoa Canarias, Las Palmas Gran Canaria, Spain</t>
  </si>
  <si>
    <t>Cordero, E (corresponding author), Univ Seville, Clin Unit Infect Dis, Univ Hosp Virgen del Rocio, CSIC,Inst Biomed, Seville, Spain.; Cordero, E (corresponding author), Univ Seville, Dept Med, Seville, Spain.; Rodriguez-Gallego, C (corresponding author), Hosp Univ Gran Canaria Dr Negrin, Dept Immunol, Las Palmas Gran Canaria, Spain.; Rodriguez-Gallego, C (corresponding author), Univ Fernando Pessoa Canarias, Las Palmas Gran Canaria, Spain.</t>
  </si>
  <si>
    <t>0213-005X</t>
  </si>
  <si>
    <t>NOV</t>
  </si>
  <si>
    <t>Garcia-Morato, MB; Molina, LD; Canizales, JMT; Rabes, TD; Echevarria, AM; Martinez, BG; Lopez-Granados, E; Pena, RR</t>
  </si>
  <si>
    <t>A mutation in the promoter region of BTK causes atypical XLA</t>
  </si>
  <si>
    <t>HELIYON</t>
  </si>
  <si>
    <t>[Bravo Garcia-Morato, Maria; del Pino Molina, Lucia; Torres Canizales, Juan Manuel; Lopez-Granados, Eduardo; Rodriguez Pena, Rebeca] La Paz Univ Hosp, Dept Clin Immunol, Madrid, Spain; [Bravo Garcia-Morato, Maria; del Pino Molina, Lucia; Torres Canizales, Juan Manuel; Lopez-Granados, Eduardo; Rodriguez Pena, Rebeca] La Paz Inst Hlth Res IdiPAZ, Lymphocyte Pathophysiol Immunodeficiencies Grp, Madrid, Spain; [Bravo Garcia-Morato, Maria; del Pino Molina, Lucia; Torres Canizales, Juan Manuel; del Rosal Rabes, Teresa; Echevarria, Ana Mendez; Lopez-Granados, Eduardo; Rodriguez Pena, Rebeca] Ctr Biomed Network Res Rare Dis CIBERER U767, Madrid, Spain; [del Rosal Rabes, Teresa; Echevarria, Ana Mendez] La Paz Univ Hosp, Dept Pediat, Madrid, Spain; [Gonzalez Martinez, Berta] La Paz Univ Hosp, Dept Pediat Hematol, Oncol, Madrid, Spain</t>
  </si>
  <si>
    <t>Garcia-Morato, MB (corresponding author), La Paz Univ Hosp, Dept Clin Immunol, Madrid, Spain.; Garcia-Morato, MB (corresponding author), La Paz Inst Hlth Res IdiPAZ, Lymphocyte Pathophysiol Immunodeficiencies Grp, Madrid, Spain.; Garcia-Morato, MB (corresponding author), Ctr Biomed Network Res Rare Dis CIBERER U767, Madrid, Spain.</t>
  </si>
  <si>
    <t>2405-8440</t>
  </si>
  <si>
    <t>SEP</t>
  </si>
  <si>
    <t>e04914</t>
  </si>
  <si>
    <t>Perez-Portilla, A; Moraru, M; Blazquez-Moreno, A; Kolb, P; Garcia-Morato, MB; Ranganath, T; Esteso, G; Gianelli, C; Rodriguez-Pena, R; Lozano-Rodriguez, R; Torres-Canizales, JM; Blish, CA; Vales-Gomez, M; Hengel, H; Vilches, C; Lopez-Granados, E; Reyburn, HT</t>
  </si>
  <si>
    <t>Identification of the first cases of complete CD16A deficiency: Association with persistent EBV infection</t>
  </si>
  <si>
    <t>JOURNAL OF ALLERGY AND CLINICAL IMMUNOLOGY</t>
  </si>
  <si>
    <t>Letter</t>
  </si>
  <si>
    <t>[Perez-Portilla, A.; Blazquez-Moreno, Alfonso; Esteso, Gloria; Lozano-Rodriguez, Roberto; Vales-Gomez, Mar; Reyburn, Hugh T.] CSIC, CNB, Dept Immunol &amp; Oncol, Madrid, Spain; [Moraru, M.; Vilches, Carlos] Hosp Univ Puerta Hierro Majadahonda, Dept Immunol, Madrid, Spain; [Kolb, Philipp; Hengel, Hartmut] Univ Freiburg, Fac Med, Med Ctr, Inst Virol, Freiburg, Germany; [Bravo Garcia-Morato, Maria; Gianelli, Carla; Rodriguez-Pena, Rebeca; Manuel Torres-Canizales, Juan; Lopez-Granados, Eduardo] Univ Hosp La Paz, Clin Immunol Dept, Madrid, Spain; [Bravo Garcia-Morato, Maria; Gianelli, Carla; Rodriguez-Pena, Rebeca; Manuel Torres-Canizales, Juan; Lopez-Granados, Eduardo] IdiPAZ Inst Hlth Res, Lymphocyte Pathophysiol Immunodeficiencies Grp, Madrid, Spain; [Ranganath, Thanmayi; Blish, Catherine A.] Stanford Univ, Sch Med, Dept Med, Stanford, CA 94305 USA</t>
  </si>
  <si>
    <t>Vilches, C (corresponding author), Hosp Univ Puerta Hierro Majadahonda, Dept Immunol, Madrid, Spain.</t>
  </si>
  <si>
    <t>0091-6749</t>
  </si>
  <si>
    <t>APR</t>
  </si>
  <si>
    <t>Robles-Marhuenda, A; Alvarez-Troncoso, J; Rodriguez-Pena, R; Busca-Arenzana, C; Lopez-Granados, E; Arnalich-Fernandez, F</t>
  </si>
  <si>
    <t>Chronic granulomatous disease: Single-center Spanish experience</t>
  </si>
  <si>
    <t>CLINICAL IMMUNOLOGY</t>
  </si>
  <si>
    <t>[Robles-Marhuenda, A.; Alvarez-Troncoso, J.; Busca-Arenzana, C.; Arnalich-Fernandez, F.] Hosp Univ La Paz, Internal Med Dept, Madrid, Spain; [Rodriguez-Pena, R.; Lopez-Granados, E.] Hosp Univ La Paz, Immunol Dept, Madrid, Spain</t>
  </si>
  <si>
    <t>Robles-Marhuenda, A (corresponding author), Hosp Univ La Paz, Internal Med Dept, Madrid, Spain.</t>
  </si>
  <si>
    <t>1521-6616</t>
  </si>
  <si>
    <t>FEB</t>
  </si>
  <si>
    <t>Rodriguez-Martin, C; Robledo, C; Gomez-Mariano, G; Monzon, S; Sastre, A; Abelairas, J; Sabado, C; Martin-Begue, N; Ferreres, JC; Fernandez-Teijeiro, A; Gonzalez-Campora, R; Rios-Moreno, MJ; Zaballos, A; Cuesta, I; Martinez-Delgado, B; Posada, M; Alonso, J</t>
  </si>
  <si>
    <t>Frequency of low-level and high-level mosaicism in sporadic retinoblastoma: genotype-phenotype relationships</t>
  </si>
  <si>
    <t>JOURNAL OF HUMAN GENETICS</t>
  </si>
  <si>
    <t>[Rodriguez-Martin, Carlos; Robledo, Cristina; Alonso, Javier] Inst Salud Carlos III, Inst Invest Enfermedades Raras, Unidad Tumores Solidos Infantiles, Madrid, Spain; [Gomez-Mariano, Gema; Martinez-Delgado, Beatriz; Posada, Manuel] Inst Salud Carlos III, Inst Invest Enfermedades Raras, Madrid, Spain; [Monzon, Sara; Cuesta, Isabel] Inst Salud Carlos III, Bioinformat Unit, Core Sci &amp; Tech Units, Madrid, Spain; [Sastre, Ana; Abelairas, Jose] Univ Hosp La Paz, Madrid, Spain; [Sabado, Constantino] Vall dHebron Hosp, Pediat Oncohematol Deparment, Barcelona, Spain; [Martin-Begue, Nieves] Vall dHebron Hosp, Pediat Ophthalmol Dept, Barcelona, Spain; [Carles Ferreres, Joan] Univ Autonoma Barcelona, Parc Tauli Hosp Univ, I3PT, Sabadell, Spain; [Fernandez-Teijeiro, Ana] Hosp Univ Virgen Macarena, Pediat Oncohematol Unit, Seville, Spain; [Gonzalez-Campora, Ricardo; Jose Rios-Moreno, Maria] Hosp Univ Virgen Macarena, Dept Anat Pathol, Seville, Spain; [Zaballos, Angel] Inst Salud Carlos III, Genom Unit, Core Sci &amp; Tech Units, Madrid, Spain; [Martinez-Delgado, Beatriz; Posada, Manuel; Alonso, Javier] Inst Salud Carlos III, Ctr Invest Biomed Red Enfermedades Raras, CB06 07 1009 CIBERER ISCIII, Madrid, Spain</t>
  </si>
  <si>
    <t>Alonso, J (corresponding author), Inst Salud Carlos III, Inst Invest Enfermedades Raras, Unidad Tumores Solidos Infantiles, Madrid, Spain.; Alonso, J (corresponding author), Inst Salud Carlos III, Ctr Invest Biomed Red Enfermedades Raras, CB06 07 1009 CIBERER ISCIII, Madrid, Spain.</t>
  </si>
  <si>
    <t>1434-5161</t>
  </si>
  <si>
    <t>Anderton, J; Moroz, V; Marec-Berard, P; Gaspar, N; Laurence, V; Martin-Broto, J; Sastre, A; Gelderblom, H; Owens, C; Kaiser, S; Fernandez-Pinto, M; Fenwick, N; Evans, A; Strauss, S; Whelan, J; Wheatley, K; Brennan, B</t>
  </si>
  <si>
    <t>International randomised controlled trial for the treatment of newly diagnosed EWING sarcoma family of tumours - EURO EWING 2012 Protocol</t>
  </si>
  <si>
    <t>TRIALS</t>
  </si>
  <si>
    <t>[Anderton, Jennifer; Moroz, Veronica; Fenwick, Nicola; Wheatley, Keith] Univ Birmingham, Canc Res UK Clinical Trials Unit, Mindelsohn Way, Birmingham B15 2TT, W Midlands, England; [Marec-Berard, Perrine; Kaiser, Sophie] Ctr Leon Berard, 28 Rue Laennec, F-69373 Lyon 08, France; [Marec-Berard, Perrine; Gaspar, Nathalie; Laurence, Valerie] Soc Francaise Lutte Canc &amp; Leucemies Enfant &amp; Ado, 16 Blvd Bulgarie, F-35203 Rennes, France; [Marec-Berard, Perrine; Gaspar, Nathalie; Laurence, Valerie] Grp Etud Sarcome Osseux GSF GETO, Grp Sarcome Francais, 28 Rue Laennec, F-69373 Lyon 08, France; [Gaspar, Nathalie] Gustave Roussy Canc Campus, 114 Rue Edouard Vaillant, F-94805 Villejuif, France; [Laurence, Valerie] Inst Curie, 26 Rue Ulm, F-75005 Paris, France; [Martin-Broto, Javier] Univ Seville, CSIC, Inst Biomed Sevilla IBIS, HUVR, Avda Manuel Siurot, Seville 41013, Spain; [Sastre, Ana] Hosp Univ La Paz, 261 Paseo Castellana, Madrid 28046, Spain; [Gelderblom, Hans] EORTC, Ave Mounier 83, B-1200 Brussels, Belgium; [Owens, Cormac] Our Ladys Childrens Hosp, Cooley Rd, Dublin D12 N512, Ireland; [Fernandez-Pinto, Melissa] GEIS, Diego de Leon St 47th, Madrid 28006, Spain; [Evans, Abigail; Strauss, Sandra] UCL, Gower St, London WC1E 6BT, England; [Whelan, Jeremy] Univ Coll London Hospitals NHS Fdn Trust, 250 Euston Rd, London NW1 2PG, England; [Brennan, Bernadette] Royal Manchester Childrens Hosp, Oxford Rd, Manchester M13 9WL, Lancs, England; [Martin-Broto, Javier] Univ Hosp Virgen del Rocio, Ave Manuel Siurot, Seville 41013, Spain</t>
  </si>
  <si>
    <t>Brennan, B (corresponding author), Royal Manchester Childrens Hosp, Oxford Rd, Manchester M13 9WL, Lancs, England.</t>
  </si>
  <si>
    <t>1745-6215</t>
  </si>
  <si>
    <t>JAN 17</t>
  </si>
  <si>
    <t>Jara, P; Baker, A; Baumann, U; Borobia, AM; Branchereu, S; Candusso, M; Carcas, AJ; Chardot, C; Cobas, J; D'Antiga, L; Ferreras, C; Fitzpatrick, E; Frauca, E; Hernandez-Oliveros, F; Kalicinski, P; Lindemans, C; Lopes, MF; Lopez-Granados, E; de Magnee, C; Mota, C; Munoz, JM; Ojeda, JJ; Perez-Martinez, A; Perilongo, G; Rascon, J; Sciveres, M; Stone, R; Tarutis, V; Toporski, J; Torres, JM; Wennberg, L</t>
  </si>
  <si>
    <t>Cross-cutting view of current challenges in paediatric solid organ and haematopoietic stem cell transplantation in Europe: the European Reference Network TransplantChild</t>
  </si>
  <si>
    <t>ORPHANET JOURNAL OF RARE DISEASES</t>
  </si>
  <si>
    <t>[Jara, P.; Ferreras, C.; Torres, J. M.] La Paz Univ Hosp, Inst Hlth Res IdiPAZ, Madrid, Spain; [Jara, P.; Frauca, E.] La Paz Univ Hosp, Pediat Hepatol Dept, Madrid, Spain; [Baker, A.] Kings Coll Hosp London, Pediat Liver GI &amp; Nutr Ctr, Denmark Hill, London, England; [Baumann, U.] Hannover Med Sch, Div Pediat Gastroenterol &amp; Hepatol, Dept Pediat Kidney Liver &amp; Metab Dis, Hannover, Germany; [Borobia, A. M.; Carcas, A. J.] La Paz Univ Hosp, Clin Pharmacol Dept, Madrid, Spain; [Branchereu, S.] Hosp Kremlin Bicetre, Pediat Surg Dept, Paris, France; [Candusso, M.] Bambino Gesu Childrens Res Hosp IRCCS, Div Hepatol &amp; Gastroenterol, Rome, Italy; [Chardot, C.] Hosp Necker Enfants Malad, Pediat Surg Dept, Paris, France; [Cobas, J.; Munoz, J. M.; Ojeda, J. J.] La Paz Univ Hosp, Madrid, Spain; [D'Antiga, L.] Hosp Papa Giovanni XXIII, Ctr Pediat Hepatol Gastroenterol &amp; Transplantat, Bergamo, Italy; [Fitzpatrick, E.] Kings Coll Hosp London, Paediat Liver Ctr, Kings Coll London, London, England; [Hernandez-Oliveros, F.] La Paz Univ Hosp, Pediat Surg Dept, Madrid, Spain; [Kalicinski, P.] Childrens Mem Hlth Inst, Dept Pediat Surg &amp; Organ Transplantat, Warsaw, Poland; [Lindemans, C.] Univ Med Ctr, Pediat Blood &amp; Marrow Transplantat Program, Utrecht, Netherlands; [Lopes, M. F.] Ctr Hosp &amp; Univ Coimbra, Pediat Hosp, Dept Pediat Surg, Coimbra, Portugal; [Lopez-Granados, E.] La Paz Univ Hosp, Dept Clin Immunol, IdiPAZ, Madrid, Spain; [De Magnee, C.] Bruxelles Univ Catholique Louvain, Dept Pediat Surg, St Luc Univ Hosp, Clin Univ St Luc, Brussels, Belgium; [Mota, C.] Ctr Hosp Porto, Ctr Materno Infantil Norte, Dept Paediat Nephrol, Paediat Serv, Porto, Portugal; [Perez-Martinez, A.] La Paz Univ Hosp, Pediat Hematooncol, IdiPAZ, Madrid, Spain; [Perilongo, G.] Univ Hosp Padua, Dept Pediat, Padua, Italy; [Rascon, J.] Affiliate Vilnius Univ Hosp Santaros Klin, Childrens Hosp, Ctr Pediat Oncol &amp; Hematol, Vilnius, Lithuania; [Sciveres, M.] ISMETT UPMC Palermo, Pediat Hepatol &amp; Liver Transplantat, Palermo, Italy; [Stone, R.] Ctr Hosp Lisboa Norte, Hosp Santa Maria, Unidade Nefrol &amp; Transplantacao Renal Pediat, Lisbon, Portugal; [Tarutis, V.] Vilnius Univ Hosp Santariskiu Klin, Ctr Cardiac Surg, Vilnius, Lithuania; [Toporski, J.] Skane Univ Hosp, Dept Pediat, Lund, Sweden; [Wennberg, L.] Karolinska Univ Hosp, Dept Transplantat Surg, Huddinge, Sweden</t>
  </si>
  <si>
    <t>Jara, P (corresponding author), La Paz Univ Hosp, Inst Hlth Res IdiPAZ, Madrid, Spain.; Jara, P (corresponding author), La Paz Univ Hosp, Pediat Hepatol Dept, Madrid, Spain.</t>
  </si>
  <si>
    <t>1750-1172</t>
  </si>
  <si>
    <t>JAN 15</t>
  </si>
  <si>
    <t>Saborido, CM; Borobia, AM; Cobas, J; D'Antiga, L; Frauca, E; Hernandez-Oliveros, F; Jara, P; Lopez-Granados, E; Munoz, JM; Nicastro, E; Ojeda, JJ; Perez-Martinez, A; Torres, JM; Carcas, A</t>
  </si>
  <si>
    <t>Effectiveness of immunosuppression minimisation, conversion or withdrawal strategies in paediatric solid organ and haematopoietic stem cell transplantation: a protocol of a systematic review and meta-analysis</t>
  </si>
  <si>
    <t>BMJ OPEN</t>
  </si>
  <si>
    <t>Review</t>
  </si>
  <si>
    <t>[Martin Saborido, Carlos; Torres, Juan Manuel] La Paz Univ Hosp Biomed Res Fdn, Inst Hlth Res IdiPAZ, Madrid, Spain; [Borobia, Alberto M.; Carcas, Antonio] Hosp Univ La Paz, Clin Pharmacol Dept, Madrid, Spain; [Borobia, Alberto M.] Autonomous Univ Madrid, Pharmacol Dept, Madrid, Spain; [Cobas, Javier] La Paz Univ Hosp, Childrens Hosp, Madrid, Spain; [D'Antiga, Lorenzo; Nicastro, Emanuele] Hosp Papa Giovanni XXIII, Ctr Pediat Hepatol Gastroenterol &amp; Transplantat, Bergamo, Italy; [Frauca, Esteban; Jara, Paloma] La Paz Univ Hosp, Dept Pediat Hepatol, Madrid, Spain; [Hernandez-Oliveros, Francisco] La Paz Univ Hosp, Dept Paediat Surg, Madrid, Spain; [Lopez-Granados, Eduardo] La Paz Univ Hosp, Dept Clin Immunol, Madrid, Spain; [Munoz, Jose Maria] La Paz Univ Hosp, Gen Hosp, Madrid, Spain; [Ojeda, Jose Jonay] La Paz Univ Hosp, Qual Unit, Madrid, Spain; [Perez-Martinez, Antonio] La Paz Univ Hosp, Pediat Hematooncol Dept, Madrid, Spain</t>
  </si>
  <si>
    <t>Saborido, CM (corresponding author), La Paz Univ Hosp Biomed Res Fdn, Inst Hlth Res IdiPAZ, Madrid, Spain.</t>
  </si>
  <si>
    <t>2044-6055</t>
  </si>
  <si>
    <t>e037721</t>
  </si>
  <si>
    <t>1º CUARTIL</t>
  </si>
  <si>
    <t>1º DECIL</t>
  </si>
  <si>
    <t>Q1</t>
  </si>
  <si>
    <t>SI</t>
  </si>
  <si>
    <t>Correction</t>
  </si>
  <si>
    <t>Editorial Material</t>
  </si>
  <si>
    <t>Meeting Abstract</t>
  </si>
  <si>
    <t>Nº Documentos</t>
  </si>
  <si>
    <t>Tipo de documento</t>
  </si>
  <si>
    <t>FI</t>
  </si>
  <si>
    <t>1º Cuartil</t>
  </si>
  <si>
    <t>1º Decil</t>
  </si>
  <si>
    <t>10.1016/j.thromres.2017.03.016</t>
  </si>
  <si>
    <t>MEDLINE:28324767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</si>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</sst>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Y2330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6" t="s">
        <v>23</v>
      </c>
      <c r="F5" s="6">
        <f>VLOOKUP(N5,[1]Revistas!$B$2:$G$62863,2,FALSE)</f>
        <v>4.8860000000000001</v>
      </c>
      <c r="G5" s="6" t="str">
        <f>VLOOKUP(N5,[1]Revistas!$B$2:$G$62863,3,FALSE)</f>
        <v>Q2</v>
      </c>
      <c r="H5" s="6" t="str">
        <f>VLOOKUP(N5,[1]Revistas!$B$2:$G$62863,4,FALSE)</f>
        <v>IMMUNOLOGY -- SCIE</v>
      </c>
      <c r="I5" s="6" t="str">
        <f>VLOOKUP(N5,[1]Revistas!$B$2:$G$62863,5,FALSE)</f>
        <v>45/159</v>
      </c>
      <c r="J5" s="7" t="str">
        <f>VLOOKUP(N5,[1]Revistas!$B$2:$G$62863,6,FALSE)</f>
        <v>NO</v>
      </c>
      <c r="K5" s="7" t="s">
        <v>24</v>
      </c>
      <c r="L5" s="7" t="s">
        <v>25</v>
      </c>
      <c r="M5" s="7">
        <v>0</v>
      </c>
      <c r="N5" s="7" t="s">
        <v>26</v>
      </c>
      <c r="O5" s="7" t="s">
        <v>27</v>
      </c>
      <c r="P5" s="7">
        <v>2020</v>
      </c>
      <c r="Q5" s="7">
        <v>205</v>
      </c>
      <c r="R5" s="7">
        <v>11</v>
      </c>
      <c r="S5" s="7">
        <v>3130</v>
      </c>
      <c r="T5" s="7" t="s">
        <v>28</v>
      </c>
    </row>
    <row r="6" spans="2:20" s="1" customFormat="1">
      <c r="B6" s="6" t="s">
        <v>29</v>
      </c>
      <c r="C6" s="6" t="s">
        <v>30</v>
      </c>
      <c r="D6" s="6" t="s">
        <v>31</v>
      </c>
      <c r="E6" s="6" t="s">
        <v>23</v>
      </c>
      <c r="F6" s="6">
        <f>VLOOKUP(N6,[1]Revistas!$B$2:$G$62863,2,FALSE)</f>
        <v>7.5739999999999998</v>
      </c>
      <c r="G6" s="6" t="str">
        <f>VLOOKUP(N6,[1]Revistas!$B$2:$G$62863,3,FALSE)</f>
        <v>Q1</v>
      </c>
      <c r="H6" s="6" t="str">
        <f>VLOOKUP(N6,[1]Revistas!$B$2:$G$62863,4,FALSE)</f>
        <v>ALLERGY -- SCIE</v>
      </c>
      <c r="I6" s="6" t="str">
        <f>VLOOKUP(N6,[1]Revistas!$B$2:$G$62863,5,FALSE)</f>
        <v>3 DE 28</v>
      </c>
      <c r="J6" s="7" t="str">
        <f>VLOOKUP(N6,[1]Revistas!$B$2:$G$62863,6,FALSE)</f>
        <v>NO</v>
      </c>
      <c r="K6" s="7" t="s">
        <v>32</v>
      </c>
      <c r="L6" s="7" t="s">
        <v>33</v>
      </c>
      <c r="M6" s="7">
        <v>0</v>
      </c>
      <c r="N6" s="7" t="s">
        <v>34</v>
      </c>
      <c r="O6" s="7" t="s">
        <v>35</v>
      </c>
      <c r="P6" s="7">
        <v>2020</v>
      </c>
      <c r="Q6" s="7">
        <v>8</v>
      </c>
      <c r="R6" s="7">
        <v>10</v>
      </c>
      <c r="S6" s="7">
        <v>3342</v>
      </c>
      <c r="T6" s="7">
        <v>3347</v>
      </c>
    </row>
    <row r="7" spans="2:20" s="1" customFormat="1">
      <c r="B7" s="6" t="s">
        <v>29</v>
      </c>
      <c r="C7" s="6" t="s">
        <v>30</v>
      </c>
      <c r="D7" s="6" t="s">
        <v>36</v>
      </c>
      <c r="E7" s="6" t="s">
        <v>23</v>
      </c>
      <c r="F7" s="6">
        <f>VLOOKUP(N7,[1]Revistas!$B$2:$G$62863,2,FALSE)</f>
        <v>1.6539999999999999</v>
      </c>
      <c r="G7" s="6" t="str">
        <f>VLOOKUP(N7,[1]Revistas!$B$2:$G$62863,3,FALSE)</f>
        <v>Q4</v>
      </c>
      <c r="H7" s="6" t="str">
        <f>VLOOKUP(N7,[1]Revistas!$B$2:$G$62863,4,FALSE)</f>
        <v>MICROBIOLOGY -- SCIE</v>
      </c>
      <c r="I7" s="6" t="str">
        <f>VLOOKUP(N7,[1]Revistas!$B$2:$G$62863,5,FALSE)</f>
        <v>112/135</v>
      </c>
      <c r="J7" s="7" t="str">
        <f>VLOOKUP(N7,[1]Revistas!$B$2:$G$62863,6,FALSE)</f>
        <v>NO</v>
      </c>
      <c r="K7" s="7" t="s">
        <v>37</v>
      </c>
      <c r="L7" s="7" t="s">
        <v>38</v>
      </c>
      <c r="M7" s="7">
        <v>0</v>
      </c>
      <c r="N7" s="7" t="s">
        <v>39</v>
      </c>
      <c r="O7" s="7" t="s">
        <v>40</v>
      </c>
      <c r="P7" s="7">
        <v>2020</v>
      </c>
      <c r="Q7" s="7">
        <v>38</v>
      </c>
      <c r="R7" s="7">
        <v>9</v>
      </c>
      <c r="S7" s="7">
        <v>438</v>
      </c>
      <c r="T7" s="7">
        <v>443</v>
      </c>
    </row>
    <row r="8" spans="2:20" s="1" customFormat="1">
      <c r="B8" s="6" t="s">
        <v>41</v>
      </c>
      <c r="C8" s="6" t="s">
        <v>42</v>
      </c>
      <c r="D8" s="6" t="s">
        <v>43</v>
      </c>
      <c r="E8" s="6" t="s">
        <v>23</v>
      </c>
      <c r="F8" s="6" t="str">
        <f>VLOOKUP(N8,[1]Revistas!$B$2:$G$62863,2,FALSE)</f>
        <v>NO TIENE</v>
      </c>
      <c r="G8" s="6" t="str">
        <f>VLOOKUP(N8,[1]Revistas!$B$2:$G$62863,3,FALSE)</f>
        <v>NO TIENE</v>
      </c>
      <c r="H8" s="6" t="str">
        <f>VLOOKUP(N8,[1]Revistas!$B$2:$G$62863,4,FALSE)</f>
        <v>NO TIENE</v>
      </c>
      <c r="I8" s="6" t="str">
        <f>VLOOKUP(N8,[1]Revistas!$B$2:$G$62863,5,FALSE)</f>
        <v>NO TIENE</v>
      </c>
      <c r="J8" s="7" t="str">
        <f>VLOOKUP(N8,[1]Revistas!$B$2:$G$62863,6,FALSE)</f>
        <v>NO</v>
      </c>
      <c r="K8" s="7" t="s">
        <v>44</v>
      </c>
      <c r="L8" s="7" t="s">
        <v>45</v>
      </c>
      <c r="M8" s="7">
        <v>0</v>
      </c>
      <c r="N8" s="7" t="s">
        <v>46</v>
      </c>
      <c r="O8" s="7" t="s">
        <v>47</v>
      </c>
      <c r="P8" s="7">
        <v>2020</v>
      </c>
      <c r="Q8" s="7">
        <v>6</v>
      </c>
      <c r="R8" s="7">
        <v>9</v>
      </c>
      <c r="S8" s="7"/>
      <c r="T8" s="7" t="s">
        <v>48</v>
      </c>
    </row>
    <row r="9" spans="2:20" s="1" customFormat="1">
      <c r="B9" s="6" t="s">
        <v>49</v>
      </c>
      <c r="C9" s="6" t="s">
        <v>50</v>
      </c>
      <c r="D9" s="6" t="s">
        <v>51</v>
      </c>
      <c r="E9" s="6" t="s">
        <v>52</v>
      </c>
      <c r="F9" s="6">
        <f>VLOOKUP(N9,[1]Revistas!$B$2:$G$62863,2,FALSE)</f>
        <v>10.228</v>
      </c>
      <c r="G9" s="6" t="str">
        <f>VLOOKUP(N9,[1]Revistas!$B$2:$G$62863,3,FALSE)</f>
        <v>Q1</v>
      </c>
      <c r="H9" s="6" t="str">
        <f>VLOOKUP(N9,[1]Revistas!$B$2:$G$62863,4,FALSE)</f>
        <v>ALLERGY -- SCIE</v>
      </c>
      <c r="I9" s="6" t="str">
        <f>VLOOKUP(N9,[1]Revistas!$B$2:$G$62863,5,FALSE)</f>
        <v>1 DE 28</v>
      </c>
      <c r="J9" s="7" t="str">
        <f>VLOOKUP(N9,[1]Revistas!$B$2:$G$62863,6,FALSE)</f>
        <v>SI</v>
      </c>
      <c r="K9" s="7" t="s">
        <v>53</v>
      </c>
      <c r="L9" s="7" t="s">
        <v>54</v>
      </c>
      <c r="M9" s="7">
        <v>1</v>
      </c>
      <c r="N9" s="7" t="s">
        <v>55</v>
      </c>
      <c r="O9" s="7" t="s">
        <v>56</v>
      </c>
      <c r="P9" s="7">
        <v>2020</v>
      </c>
      <c r="Q9" s="7">
        <v>145</v>
      </c>
      <c r="R9" s="7">
        <v>4</v>
      </c>
      <c r="S9" s="7">
        <v>1288</v>
      </c>
      <c r="T9" s="7">
        <v>1292</v>
      </c>
    </row>
    <row r="10" spans="2:20" s="1" customFormat="1">
      <c r="B10" s="6" t="s">
        <v>57</v>
      </c>
      <c r="C10" s="6" t="s">
        <v>58</v>
      </c>
      <c r="D10" s="6" t="s">
        <v>59</v>
      </c>
      <c r="E10" s="6" t="s">
        <v>23</v>
      </c>
      <c r="F10" s="6">
        <f>VLOOKUP(N10,[1]Revistas!$B$2:$G$62863,2,FALSE)</f>
        <v>3.6680000000000001</v>
      </c>
      <c r="G10" s="6" t="str">
        <f>VLOOKUP(N10,[1]Revistas!$B$2:$G$62863,3,FALSE)</f>
        <v>Q2</v>
      </c>
      <c r="H10" s="6" t="str">
        <f>VLOOKUP(N10,[1]Revistas!$B$2:$G$62863,4,FALSE)</f>
        <v>IMMUNOLOGY -- SCIE</v>
      </c>
      <c r="I10" s="6" t="str">
        <f>VLOOKUP(N10,[1]Revistas!$B$2:$G$62863,5,FALSE)</f>
        <v>79/158</v>
      </c>
      <c r="J10" s="7" t="str">
        <f>VLOOKUP(N10,[1]Revistas!$B$2:$G$62863,6,FALSE)</f>
        <v>NO</v>
      </c>
      <c r="K10" s="7" t="s">
        <v>60</v>
      </c>
      <c r="L10" s="7" t="s">
        <v>61</v>
      </c>
      <c r="M10" s="7">
        <v>0</v>
      </c>
      <c r="N10" s="7" t="s">
        <v>62</v>
      </c>
      <c r="O10" s="7" t="s">
        <v>63</v>
      </c>
      <c r="P10" s="7">
        <v>2020</v>
      </c>
      <c r="Q10" s="7">
        <v>211</v>
      </c>
      <c r="R10" s="7"/>
      <c r="S10" s="7"/>
      <c r="T10" s="7">
        <v>108323</v>
      </c>
    </row>
    <row r="11" spans="2:20" s="1" customFormat="1">
      <c r="B11" s="6" t="s">
        <v>64</v>
      </c>
      <c r="C11" s="6" t="s">
        <v>65</v>
      </c>
      <c r="D11" s="6" t="s">
        <v>66</v>
      </c>
      <c r="E11" s="6" t="s">
        <v>23</v>
      </c>
      <c r="F11" s="6">
        <f>VLOOKUP(N11,[1]Revistas!$B$2:$G$62863,2,FALSE)</f>
        <v>2.831</v>
      </c>
      <c r="G11" s="6" t="str">
        <f>VLOOKUP(N11,[1]Revistas!$B$2:$G$62863,3,FALSE)</f>
        <v>Q2</v>
      </c>
      <c r="H11" s="6" t="str">
        <f>VLOOKUP(N11,[1]Revistas!$B$2:$G$62863,4,FALSE)</f>
        <v>GENETICS &amp; HEREDITY -- SCIE</v>
      </c>
      <c r="I11" s="6" t="str">
        <f>VLOOKUP(N11,[1]Revistas!$B$2:$G$62863,5,FALSE)</f>
        <v>89/178</v>
      </c>
      <c r="J11" s="7" t="str">
        <f>VLOOKUP(N11,[1]Revistas!$B$2:$G$62863,6,FALSE)</f>
        <v>NO</v>
      </c>
      <c r="K11" s="7" t="s">
        <v>67</v>
      </c>
      <c r="L11" s="7" t="s">
        <v>68</v>
      </c>
      <c r="M11" s="7">
        <v>3</v>
      </c>
      <c r="N11" s="7" t="s">
        <v>69</v>
      </c>
      <c r="O11" s="7" t="s">
        <v>63</v>
      </c>
      <c r="P11" s="7">
        <v>2020</v>
      </c>
      <c r="Q11" s="7">
        <v>65</v>
      </c>
      <c r="R11" s="7">
        <v>2</v>
      </c>
      <c r="S11" s="7">
        <v>165</v>
      </c>
      <c r="T11" s="7">
        <v>174</v>
      </c>
    </row>
    <row r="12" spans="2:20" s="1" customFormat="1">
      <c r="B12" s="6" t="s">
        <v>70</v>
      </c>
      <c r="C12" s="6" t="s">
        <v>71</v>
      </c>
      <c r="D12" s="6" t="s">
        <v>72</v>
      </c>
      <c r="E12" s="6" t="s">
        <v>23</v>
      </c>
      <c r="F12" s="6">
        <f>VLOOKUP(N12,[1]Revistas!$B$2:$G$62863,2,FALSE)</f>
        <v>1.883</v>
      </c>
      <c r="G12" s="6" t="str">
        <f>VLOOKUP(N12,[1]Revistas!$B$2:$G$62863,3,FALSE)</f>
        <v>Q3</v>
      </c>
      <c r="H12" s="6" t="str">
        <f>VLOOKUP(N12,[1]Revistas!$B$2:$G$62863,4,FALSE)</f>
        <v>MEDICINE, RESEARCH &amp; EXPERIMENTAL -- SCIE</v>
      </c>
      <c r="I12" s="6" t="str">
        <f>VLOOKUP(N12,[1]Revistas!$B$2:$G$62863,5,FALSE)</f>
        <v>102/138</v>
      </c>
      <c r="J12" s="7" t="str">
        <f>VLOOKUP(N12,[1]Revistas!$B$2:$G$62863,6,FALSE)</f>
        <v>NO</v>
      </c>
      <c r="K12" s="7" t="s">
        <v>73</v>
      </c>
      <c r="L12" s="7" t="s">
        <v>74</v>
      </c>
      <c r="M12" s="7">
        <v>5</v>
      </c>
      <c r="N12" s="7" t="s">
        <v>75</v>
      </c>
      <c r="O12" s="7" t="s">
        <v>76</v>
      </c>
      <c r="P12" s="7">
        <v>2020</v>
      </c>
      <c r="Q12" s="7">
        <v>21</v>
      </c>
      <c r="R12" s="7">
        <v>1</v>
      </c>
      <c r="S12" s="7"/>
      <c r="T12" s="7">
        <v>96</v>
      </c>
    </row>
    <row r="13" spans="2:20" s="1" customFormat="1">
      <c r="B13" s="6" t="s">
        <v>77</v>
      </c>
      <c r="C13" s="6" t="s">
        <v>78</v>
      </c>
      <c r="D13" s="6" t="s">
        <v>79</v>
      </c>
      <c r="E13" s="6" t="s">
        <v>23</v>
      </c>
      <c r="F13" s="6">
        <f>VLOOKUP(N13,[1]Revistas!$B$2:$G$62863,2,FALSE)</f>
        <v>3.5230000000000001</v>
      </c>
      <c r="G13" s="6" t="str">
        <f>VLOOKUP(N13,[1]Revistas!$B$2:$G$62863,3,FALSE)</f>
        <v>Q2</v>
      </c>
      <c r="H13" s="6" t="str">
        <f>VLOOKUP(N13,[1]Revistas!$B$2:$G$62863,4,FALSE)</f>
        <v>MEDICINE, RESEARCH &amp; EXPERIMENTAL -- SCIE</v>
      </c>
      <c r="I13" s="6" t="str">
        <f>VLOOKUP(N13,[1]Revistas!$B$2:$G$62863,5,FALSE)</f>
        <v>58/138</v>
      </c>
      <c r="J13" s="7" t="str">
        <f>VLOOKUP(N13,[1]Revistas!$B$2:$G$62863,6,FALSE)</f>
        <v>NO</v>
      </c>
      <c r="K13" s="7" t="s">
        <v>80</v>
      </c>
      <c r="L13" s="7" t="s">
        <v>81</v>
      </c>
      <c r="M13" s="7">
        <v>1</v>
      </c>
      <c r="N13" s="7" t="s">
        <v>82</v>
      </c>
      <c r="O13" s="7" t="s">
        <v>83</v>
      </c>
      <c r="P13" s="7">
        <v>2020</v>
      </c>
      <c r="Q13" s="7">
        <v>15</v>
      </c>
      <c r="R13" s="7">
        <v>1</v>
      </c>
      <c r="S13" s="7"/>
      <c r="T13" s="7">
        <v>16</v>
      </c>
    </row>
    <row r="14" spans="2:20" s="1" customFormat="1">
      <c r="B14" s="6" t="s">
        <v>84</v>
      </c>
      <c r="C14" s="6" t="s">
        <v>85</v>
      </c>
      <c r="D14" s="6" t="s">
        <v>86</v>
      </c>
      <c r="E14" s="6" t="s">
        <v>87</v>
      </c>
      <c r="F14" s="6">
        <f>VLOOKUP(N14,[1]Revistas!$B$2:$G$62863,2,FALSE)</f>
        <v>2.496</v>
      </c>
      <c r="G14" s="6" t="str">
        <f>VLOOKUP(N14,[1]Revistas!$B$2:$G$62863,3,FALSE)</f>
        <v>Q2</v>
      </c>
      <c r="H14" s="6" t="str">
        <f>VLOOKUP(N14,[1]Revistas!$B$2:$G$62863,4,FALSE)</f>
        <v>MEDICINE, GENERAL &amp; INTERNAL -- SCIE</v>
      </c>
      <c r="I14" s="6" t="str">
        <f>VLOOKUP(N14,[1]Revistas!$B$2:$G$62863,5,FALSE)</f>
        <v>52/165</v>
      </c>
      <c r="J14" s="7" t="str">
        <f>VLOOKUP(N14,[1]Revistas!$B$2:$G$62863,6,FALSE)</f>
        <v>NO</v>
      </c>
      <c r="K14" s="7" t="s">
        <v>88</v>
      </c>
      <c r="L14" s="7" t="s">
        <v>89</v>
      </c>
      <c r="M14" s="7">
        <v>0</v>
      </c>
      <c r="N14" s="7" t="s">
        <v>90</v>
      </c>
      <c r="O14" s="7"/>
      <c r="P14" s="7">
        <v>2020</v>
      </c>
      <c r="Q14" s="7">
        <v>10</v>
      </c>
      <c r="R14" s="7">
        <v>12</v>
      </c>
      <c r="S14" s="7"/>
      <c r="T14" s="7" t="s">
        <v>91</v>
      </c>
    </row>
    <row r="15" spans="2:20" s="1" customFormat="1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2:20" s="1" customFormat="1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5:20" s="1" customFormat="1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5:20" s="1" customFormat="1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5:20" s="1" customFormat="1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5:20" s="1" customFormat="1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5:20" s="1" customForma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5:20" s="1" customForma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5:20" s="1" customFormat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5:20" s="1" customFormat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5:20" s="1" customForma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5:20" s="1" customFormat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5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5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5:20" s="1" customForma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5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5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5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2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2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2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2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2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2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2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2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2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2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6" spans="2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2:20" s="9" customFormat="1">
      <c r="B1037" s="9" t="s">
        <v>4</v>
      </c>
      <c r="C1037" s="9" t="s">
        <v>4</v>
      </c>
      <c r="D1037" s="9" t="s">
        <v>4</v>
      </c>
      <c r="E1037" s="10" t="s">
        <v>5</v>
      </c>
      <c r="F1037" s="10" t="s">
        <v>4</v>
      </c>
      <c r="G1037" s="10" t="s">
        <v>6</v>
      </c>
      <c r="H1037" s="10" t="s">
        <v>92</v>
      </c>
      <c r="I1037" s="10" t="s">
        <v>4</v>
      </c>
      <c r="J1037" s="10" t="s">
        <v>9</v>
      </c>
      <c r="K1037" s="10" t="s">
        <v>93</v>
      </c>
      <c r="L1037" s="10"/>
      <c r="M1037" s="10"/>
      <c r="N1037" s="10"/>
      <c r="O1037" s="10"/>
      <c r="P1037" s="10"/>
      <c r="Q1037" s="10"/>
      <c r="R1037" s="10"/>
      <c r="S1037" s="10"/>
      <c r="T1037" s="10"/>
    </row>
    <row r="1038" spans="2:20" s="9" customFormat="1">
      <c r="B1038" s="9" t="s">
        <v>23</v>
      </c>
      <c r="C1038" s="9">
        <f>DCOUNTA(A4:T1031,C1037,B1037:B1038)</f>
        <v>8</v>
      </c>
      <c r="D1038" s="9" t="s">
        <v>23</v>
      </c>
      <c r="E1038" s="10">
        <f>DSUM(A4:T1032,F4,D1037:D1038)</f>
        <v>26.018999999999998</v>
      </c>
      <c r="F1038" s="10" t="s">
        <v>23</v>
      </c>
      <c r="G1038" s="10" t="s">
        <v>94</v>
      </c>
      <c r="H1038" s="10">
        <f>DCOUNTA(A4:T1032,G4,F1037:G1038)</f>
        <v>1</v>
      </c>
      <c r="I1038" s="10" t="s">
        <v>23</v>
      </c>
      <c r="J1038" s="10" t="s">
        <v>95</v>
      </c>
      <c r="K1038" s="10">
        <f>DCOUNTA(A4:T1032,J4,I1037:J1038)</f>
        <v>0</v>
      </c>
      <c r="L1038" s="10"/>
      <c r="M1038" s="10"/>
      <c r="N1038" s="10"/>
      <c r="O1038" s="10"/>
      <c r="P1038" s="10"/>
      <c r="Q1038" s="10"/>
      <c r="R1038" s="10"/>
      <c r="S1038" s="10"/>
      <c r="T1038" s="10"/>
    </row>
    <row r="1039" spans="2:20" s="9" customFormat="1"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</row>
    <row r="1040" spans="2:20" s="9" customFormat="1">
      <c r="B1040" s="9" t="s">
        <v>4</v>
      </c>
      <c r="D1040" s="9" t="s">
        <v>4</v>
      </c>
      <c r="E1040" s="10" t="s">
        <v>5</v>
      </c>
      <c r="F1040" s="10" t="s">
        <v>4</v>
      </c>
      <c r="G1040" s="10" t="s">
        <v>6</v>
      </c>
      <c r="H1040" s="10" t="s">
        <v>92</v>
      </c>
      <c r="I1040" s="10" t="s">
        <v>4</v>
      </c>
      <c r="J1040" s="10" t="s">
        <v>9</v>
      </c>
      <c r="K1040" s="10" t="s">
        <v>93</v>
      </c>
      <c r="L1040" s="10"/>
      <c r="M1040" s="10"/>
      <c r="N1040" s="10"/>
      <c r="O1040" s="10"/>
      <c r="P1040" s="10"/>
      <c r="Q1040" s="10"/>
      <c r="R1040" s="10"/>
      <c r="S1040" s="10"/>
      <c r="T1040" s="10"/>
    </row>
    <row r="1041" spans="2:51" s="9" customFormat="1" hidden="1">
      <c r="B1041" s="9" t="s">
        <v>52</v>
      </c>
      <c r="C1041" s="9">
        <f>DCOUNTA(A4:T1032,E4,B1040:B1041)</f>
        <v>1</v>
      </c>
      <c r="D1041" s="9" t="s">
        <v>52</v>
      </c>
      <c r="E1041" s="10">
        <f>DSUM(A4:T1032,E1040,D1040:D1041)</f>
        <v>10.228</v>
      </c>
      <c r="F1041" s="10" t="s">
        <v>52</v>
      </c>
      <c r="G1041" s="10" t="s">
        <v>94</v>
      </c>
      <c r="H1041" s="10">
        <f>DCOUNTA(A4:T1032,G4,F1040:G1041)</f>
        <v>1</v>
      </c>
      <c r="I1041" s="10" t="s">
        <v>52</v>
      </c>
      <c r="J1041" s="10" t="s">
        <v>95</v>
      </c>
      <c r="K1041" s="10">
        <f>DCOUNTA(A4:T1032,J4,I1040:J1041)</f>
        <v>1</v>
      </c>
      <c r="L1041" s="10"/>
      <c r="M1041" s="10"/>
      <c r="N1041" s="10"/>
      <c r="O1041" s="10"/>
      <c r="P1041" s="10"/>
      <c r="Q1041" s="10"/>
      <c r="R1041" s="10"/>
      <c r="S1041" s="10"/>
      <c r="T1041" s="10"/>
    </row>
    <row r="1042" spans="2:51" s="9" customFormat="1" hidden="1"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</row>
    <row r="1043" spans="2:51" s="9" customFormat="1" hidden="1">
      <c r="B1043" s="9" t="s">
        <v>4</v>
      </c>
      <c r="D1043" s="9" t="s">
        <v>4</v>
      </c>
      <c r="E1043" s="10" t="s">
        <v>5</v>
      </c>
      <c r="F1043" s="10" t="s">
        <v>4</v>
      </c>
      <c r="G1043" s="10" t="s">
        <v>6</v>
      </c>
      <c r="H1043" s="10" t="s">
        <v>92</v>
      </c>
      <c r="I1043" s="10" t="s">
        <v>4</v>
      </c>
      <c r="J1043" s="10" t="s">
        <v>9</v>
      </c>
      <c r="K1043" s="10" t="s">
        <v>93</v>
      </c>
      <c r="L1043" s="10"/>
      <c r="M1043" s="10"/>
      <c r="N1043" s="10"/>
      <c r="O1043" s="10"/>
      <c r="P1043" s="10"/>
      <c r="Q1043" s="10"/>
      <c r="R1043" s="10"/>
      <c r="S1043" s="10"/>
      <c r="T1043" s="10"/>
    </row>
    <row r="1044" spans="2:51" s="9" customFormat="1" hidden="1">
      <c r="B1044" s="9" t="s">
        <v>96</v>
      </c>
      <c r="C1044" s="9">
        <f>DCOUNTA(A4:T1032,E4,B1043:B1044)</f>
        <v>0</v>
      </c>
      <c r="D1044" s="9" t="s">
        <v>96</v>
      </c>
      <c r="E1044" s="10">
        <f>DSUM(A4:T1032,F4,D1043:D1044)</f>
        <v>0</v>
      </c>
      <c r="F1044" s="10" t="s">
        <v>96</v>
      </c>
      <c r="G1044" s="10" t="s">
        <v>94</v>
      </c>
      <c r="H1044" s="10">
        <f>DCOUNTA(A4:T1032,G4,F1043:G1044)</f>
        <v>0</v>
      </c>
      <c r="I1044" s="10" t="s">
        <v>96</v>
      </c>
      <c r="J1044" s="10" t="s">
        <v>95</v>
      </c>
      <c r="K1044" s="10">
        <f>DCOUNTA(A4:T1032,J4,I1043:J1044)</f>
        <v>0</v>
      </c>
      <c r="L1044" s="10"/>
      <c r="M1044" s="10"/>
      <c r="N1044" s="10"/>
      <c r="O1044" s="10"/>
      <c r="P1044" s="10"/>
      <c r="Q1044" s="10"/>
      <c r="R1044" s="10"/>
      <c r="S1044" s="10"/>
      <c r="T1044" s="10"/>
    </row>
    <row r="1045" spans="2:51" s="9" customFormat="1" hidden="1"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10"/>
    </row>
    <row r="1046" spans="2:51" s="9" customFormat="1" hidden="1">
      <c r="B1046" s="9" t="s">
        <v>4</v>
      </c>
      <c r="D1046" s="9" t="s">
        <v>4</v>
      </c>
      <c r="E1046" s="10" t="s">
        <v>5</v>
      </c>
      <c r="F1046" s="10" t="s">
        <v>4</v>
      </c>
      <c r="G1046" s="10" t="s">
        <v>6</v>
      </c>
      <c r="H1046" s="10" t="s">
        <v>92</v>
      </c>
      <c r="I1046" s="10" t="s">
        <v>4</v>
      </c>
      <c r="J1046" s="10" t="s">
        <v>9</v>
      </c>
      <c r="K1046" s="10" t="s">
        <v>93</v>
      </c>
      <c r="L1046" s="10"/>
      <c r="M1046" s="10"/>
      <c r="N1046" s="10"/>
      <c r="O1046" s="10"/>
      <c r="P1046" s="10"/>
      <c r="Q1046" s="10"/>
      <c r="R1046" s="10"/>
      <c r="S1046" s="10"/>
      <c r="T1046" s="10"/>
    </row>
    <row r="1047" spans="2:51" s="9" customFormat="1" hidden="1">
      <c r="B1047" s="9" t="s">
        <v>97</v>
      </c>
      <c r="C1047" s="9">
        <f>DCOUNTA(C4:T1032,E4,B1046:B1047)</f>
        <v>0</v>
      </c>
      <c r="D1047" s="9" t="s">
        <v>97</v>
      </c>
      <c r="E1047" s="10">
        <f>DSUM(A4:T1032,F4,D1046:D1047)</f>
        <v>0</v>
      </c>
      <c r="F1047" s="10" t="s">
        <v>97</v>
      </c>
      <c r="G1047" s="10" t="s">
        <v>94</v>
      </c>
      <c r="H1047" s="10">
        <f>DCOUNTA(A4:T1032,G4,F1046:G1047)</f>
        <v>0</v>
      </c>
      <c r="I1047" s="10" t="s">
        <v>97</v>
      </c>
      <c r="J1047" s="10" t="s">
        <v>95</v>
      </c>
      <c r="K1047" s="10">
        <f>DCOUNTA(A4:T1032,J4,I1046:J1047)</f>
        <v>0</v>
      </c>
      <c r="L1047" s="10"/>
      <c r="M1047" s="10"/>
      <c r="N1047" s="10"/>
      <c r="O1047" s="10"/>
      <c r="P1047" s="10"/>
      <c r="Q1047" s="10"/>
      <c r="R1047" s="10"/>
      <c r="S1047" s="10"/>
      <c r="T1047" s="10"/>
    </row>
    <row r="1048" spans="2:51" s="9" customFormat="1" hidden="1"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</row>
    <row r="1049" spans="2:51" s="9" customFormat="1" hidden="1"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0"/>
    </row>
    <row r="1050" spans="2:51" s="9" customFormat="1" hidden="1">
      <c r="B1050" s="9" t="s">
        <v>4</v>
      </c>
      <c r="D1050" s="9" t="s">
        <v>4</v>
      </c>
      <c r="E1050" s="10" t="s">
        <v>5</v>
      </c>
      <c r="F1050" s="10" t="s">
        <v>4</v>
      </c>
      <c r="G1050" s="10" t="s">
        <v>6</v>
      </c>
      <c r="H1050" s="10" t="s">
        <v>92</v>
      </c>
      <c r="I1050" s="10" t="s">
        <v>4</v>
      </c>
      <c r="J1050" s="10" t="s">
        <v>9</v>
      </c>
      <c r="K1050" s="10" t="s">
        <v>93</v>
      </c>
      <c r="L1050" s="10"/>
      <c r="M1050" s="10"/>
      <c r="N1050" s="10"/>
      <c r="O1050" s="10"/>
      <c r="P1050" s="10"/>
      <c r="Q1050" s="10"/>
      <c r="R1050" s="10"/>
      <c r="S1050" s="10"/>
      <c r="T1050" s="10"/>
    </row>
    <row r="1051" spans="2:51" s="9" customFormat="1" hidden="1">
      <c r="B1051" s="9" t="s">
        <v>98</v>
      </c>
      <c r="C1051" s="9">
        <f>DCOUNTA(A4:T1032,E4,B1050:B1051)</f>
        <v>0</v>
      </c>
      <c r="D1051" s="9" t="s">
        <v>98</v>
      </c>
      <c r="E1051" s="10">
        <f>DSUM(A4:T1032,F4,D1050:D1051)</f>
        <v>0</v>
      </c>
      <c r="F1051" s="10" t="s">
        <v>98</v>
      </c>
      <c r="G1051" s="10" t="s">
        <v>94</v>
      </c>
      <c r="H1051" s="10">
        <f>DCOUNTA(A4:T1032,G4,F1050:G1051)</f>
        <v>0</v>
      </c>
      <c r="I1051" s="10" t="s">
        <v>98</v>
      </c>
      <c r="J1051" s="10" t="s">
        <v>95</v>
      </c>
      <c r="K1051" s="10">
        <f>DCOUNTA(A4:T1032,J4,I1050:J1051)</f>
        <v>0</v>
      </c>
      <c r="L1051" s="10"/>
      <c r="M1051" s="10"/>
      <c r="N1051" s="10"/>
      <c r="O1051" s="10"/>
      <c r="P1051" s="10"/>
      <c r="Q1051" s="10"/>
      <c r="R1051" s="10"/>
      <c r="S1051" s="10"/>
      <c r="T1051" s="10"/>
    </row>
    <row r="1052" spans="2:51" s="9" customFormat="1" hidden="1"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</row>
    <row r="1053" spans="2:51" s="9" customFormat="1" hidden="1">
      <c r="B1053" s="9" t="s">
        <v>4</v>
      </c>
      <c r="D1053" s="9" t="s">
        <v>4</v>
      </c>
      <c r="E1053" s="10" t="s">
        <v>5</v>
      </c>
      <c r="F1053" s="10" t="s">
        <v>4</v>
      </c>
      <c r="G1053" s="10" t="s">
        <v>6</v>
      </c>
      <c r="H1053" s="10" t="s">
        <v>92</v>
      </c>
      <c r="I1053" s="10" t="s">
        <v>4</v>
      </c>
      <c r="J1053" s="10" t="s">
        <v>9</v>
      </c>
      <c r="K1053" s="10" t="s">
        <v>93</v>
      </c>
      <c r="L1053" s="10"/>
      <c r="M1053" s="10"/>
      <c r="N1053" s="10"/>
      <c r="O1053" s="10"/>
      <c r="P1053" s="10"/>
      <c r="Q1053" s="10"/>
      <c r="R1053" s="10"/>
      <c r="S1053" s="10"/>
      <c r="T1053" s="10"/>
    </row>
    <row r="1054" spans="2:51" s="9" customFormat="1" hidden="1">
      <c r="B1054" s="9" t="s">
        <v>87</v>
      </c>
      <c r="C1054" s="9">
        <f>DCOUNTA(B4:T1032,B1053,B1053:B1054)</f>
        <v>1</v>
      </c>
      <c r="D1054" s="9" t="s">
        <v>87</v>
      </c>
      <c r="E1054" s="10">
        <f>DSUM(A4:T1032,F4,D1053:D1054)</f>
        <v>2.496</v>
      </c>
      <c r="F1054" s="10" t="s">
        <v>87</v>
      </c>
      <c r="G1054" s="10" t="s">
        <v>94</v>
      </c>
      <c r="H1054" s="10">
        <f>DCOUNTA(A4:T1032,G4,F1053:G1054)</f>
        <v>0</v>
      </c>
      <c r="I1054" s="10" t="s">
        <v>87</v>
      </c>
      <c r="J1054" s="10" t="s">
        <v>95</v>
      </c>
      <c r="K1054" s="10">
        <f>DCOUNTA(A4:T1032,J4,I1053:J1054)</f>
        <v>0</v>
      </c>
      <c r="L1054" s="10"/>
      <c r="M1054" s="10"/>
      <c r="N1054" s="10"/>
      <c r="O1054" s="10"/>
      <c r="P1054" s="10"/>
      <c r="Q1054" s="10"/>
      <c r="R1054" s="10"/>
      <c r="S1054" s="10"/>
      <c r="T1054" s="10"/>
    </row>
    <row r="1055" spans="2:51" s="9" customFormat="1"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</row>
    <row r="1056" spans="2:51" s="9" customFormat="1" ht="15.75">
      <c r="C1056" s="11" t="s">
        <v>99</v>
      </c>
      <c r="D1056" s="11" t="s">
        <v>100</v>
      </c>
      <c r="E1056" s="11" t="s">
        <v>101</v>
      </c>
      <c r="F1056" s="11" t="s">
        <v>102</v>
      </c>
      <c r="G1056" s="11" t="s">
        <v>103</v>
      </c>
      <c r="H1056" s="10"/>
      <c r="I1056" s="10"/>
      <c r="J1056" s="10"/>
      <c r="K1056" s="10"/>
      <c r="L1056" s="10"/>
      <c r="M1056" s="10"/>
      <c r="N1056" s="10"/>
      <c r="O1056" s="12"/>
      <c r="P1056" s="10"/>
      <c r="Q1056" s="10"/>
      <c r="R1056" s="10"/>
      <c r="S1056" s="10"/>
      <c r="T1056" s="10"/>
      <c r="AX1056" s="9" t="s">
        <v>104</v>
      </c>
      <c r="AY1056" s="9" t="s">
        <v>105</v>
      </c>
    </row>
    <row r="1057" spans="3:20" s="9" customFormat="1" ht="15.75">
      <c r="C1057" s="13">
        <f>C1038</f>
        <v>8</v>
      </c>
      <c r="D1057" s="14" t="s">
        <v>106</v>
      </c>
      <c r="E1057" s="14">
        <f>E1038</f>
        <v>26.018999999999998</v>
      </c>
      <c r="F1057" s="13">
        <f>H1038</f>
        <v>1</v>
      </c>
      <c r="G1057" s="13">
        <f>K1038</f>
        <v>0</v>
      </c>
      <c r="H1057" s="10"/>
      <c r="I1057" s="10"/>
      <c r="J1057" s="10"/>
      <c r="K1057" s="10"/>
      <c r="L1057" s="10"/>
      <c r="M1057" s="10"/>
      <c r="N1057" s="10"/>
      <c r="O1057" s="12"/>
      <c r="P1057" s="10"/>
      <c r="Q1057" s="10"/>
      <c r="R1057" s="10"/>
      <c r="S1057" s="10"/>
      <c r="T1057" s="10"/>
    </row>
    <row r="1058" spans="3:20" s="9" customFormat="1" ht="15.75">
      <c r="C1058" s="13">
        <f>C1041</f>
        <v>1</v>
      </c>
      <c r="D1058" s="14" t="s">
        <v>107</v>
      </c>
      <c r="E1058" s="14">
        <f>E1041</f>
        <v>10.228</v>
      </c>
      <c r="F1058" s="13">
        <f>H1041</f>
        <v>1</v>
      </c>
      <c r="G1058" s="13">
        <f>K1041</f>
        <v>1</v>
      </c>
      <c r="H1058" s="10"/>
      <c r="I1058" s="10"/>
      <c r="J1058" s="10"/>
      <c r="K1058" s="10"/>
      <c r="L1058" s="10"/>
      <c r="M1058" s="10"/>
      <c r="N1058" s="10"/>
      <c r="O1058" s="12"/>
      <c r="P1058" s="10"/>
      <c r="Q1058" s="10"/>
      <c r="R1058" s="10"/>
      <c r="S1058" s="10"/>
      <c r="T1058" s="10"/>
    </row>
    <row r="1059" spans="3:20" s="9" customFormat="1" ht="15.75">
      <c r="C1059" s="13">
        <f>C1044</f>
        <v>0</v>
      </c>
      <c r="D1059" s="14" t="s">
        <v>108</v>
      </c>
      <c r="E1059" s="14">
        <f>E1044</f>
        <v>0</v>
      </c>
      <c r="F1059" s="13">
        <f>H1044</f>
        <v>0</v>
      </c>
      <c r="G1059" s="13">
        <f>K1044</f>
        <v>0</v>
      </c>
      <c r="H1059" s="10"/>
      <c r="I1059" s="10"/>
      <c r="J1059" s="10"/>
      <c r="K1059" s="10"/>
      <c r="L1059" s="10"/>
      <c r="M1059" s="10"/>
      <c r="N1059" s="10"/>
      <c r="O1059" s="12"/>
      <c r="P1059" s="10"/>
      <c r="Q1059" s="10"/>
      <c r="R1059" s="10"/>
      <c r="S1059" s="10"/>
      <c r="T1059" s="10"/>
    </row>
    <row r="1060" spans="3:20" s="9" customFormat="1" ht="15.75">
      <c r="C1060" s="13">
        <f>C1047</f>
        <v>0</v>
      </c>
      <c r="D1060" s="14" t="s">
        <v>109</v>
      </c>
      <c r="E1060" s="14">
        <f>E1047</f>
        <v>0</v>
      </c>
      <c r="F1060" s="13">
        <f>H1047</f>
        <v>0</v>
      </c>
      <c r="G1060" s="13">
        <f>K1047</f>
        <v>0</v>
      </c>
      <c r="H1060" s="10"/>
      <c r="I1060" s="10"/>
      <c r="J1060" s="10"/>
      <c r="K1060" s="10"/>
      <c r="L1060" s="10"/>
      <c r="M1060" s="10"/>
      <c r="N1060" s="10"/>
      <c r="O1060" s="12"/>
      <c r="P1060" s="10"/>
      <c r="Q1060" s="10"/>
      <c r="R1060" s="10"/>
      <c r="S1060" s="10"/>
      <c r="T1060" s="10"/>
    </row>
    <row r="1061" spans="3:20" s="9" customFormat="1" ht="15.75">
      <c r="C1061" s="13">
        <f>C1051</f>
        <v>0</v>
      </c>
      <c r="D1061" s="14" t="s">
        <v>98</v>
      </c>
      <c r="E1061" s="14">
        <f>E1051</f>
        <v>0</v>
      </c>
      <c r="F1061" s="13">
        <f>H1051</f>
        <v>0</v>
      </c>
      <c r="G1061" s="13">
        <f>K1051</f>
        <v>0</v>
      </c>
      <c r="H1061" s="10"/>
      <c r="I1061" s="10"/>
      <c r="J1061" s="10"/>
      <c r="K1061" s="10"/>
      <c r="L1061" s="10"/>
      <c r="M1061" s="10"/>
      <c r="N1061" s="10"/>
      <c r="O1061" s="12"/>
      <c r="P1061" s="10"/>
      <c r="Q1061" s="10"/>
      <c r="R1061" s="10"/>
      <c r="S1061" s="10"/>
      <c r="T1061" s="10"/>
    </row>
    <row r="1062" spans="3:20" s="9" customFormat="1" ht="15.75">
      <c r="C1062" s="13">
        <f>C1054</f>
        <v>1</v>
      </c>
      <c r="D1062" s="14" t="s">
        <v>110</v>
      </c>
      <c r="E1062" s="14">
        <f>E1054</f>
        <v>2.496</v>
      </c>
      <c r="F1062" s="13">
        <f>H1054</f>
        <v>0</v>
      </c>
      <c r="G1062" s="13">
        <f>K1054</f>
        <v>0</v>
      </c>
      <c r="H1062" s="10"/>
      <c r="I1062" s="10"/>
      <c r="J1062" s="10"/>
      <c r="K1062" s="10"/>
      <c r="L1062" s="10"/>
      <c r="M1062" s="10"/>
      <c r="N1062" s="10"/>
      <c r="O1062" s="12"/>
      <c r="P1062" s="10"/>
      <c r="Q1062" s="10"/>
      <c r="R1062" s="10"/>
      <c r="S1062" s="10"/>
      <c r="T1062" s="10"/>
    </row>
    <row r="1063" spans="3:20" s="9" customFormat="1" ht="15.75">
      <c r="C1063" s="15"/>
      <c r="D1063" s="11" t="s">
        <v>111</v>
      </c>
      <c r="E1063" s="11">
        <f>E1057</f>
        <v>26.018999999999998</v>
      </c>
      <c r="F1063" s="15"/>
      <c r="G1063" s="10"/>
      <c r="H1063" s="10"/>
      <c r="I1063" s="10"/>
      <c r="J1063" s="10"/>
      <c r="K1063" s="10"/>
      <c r="L1063" s="10"/>
      <c r="M1063" s="10"/>
      <c r="N1063" s="10"/>
      <c r="O1063" s="12"/>
      <c r="P1063" s="10"/>
      <c r="Q1063" s="10"/>
      <c r="R1063" s="10"/>
      <c r="S1063" s="10"/>
      <c r="T1063" s="10"/>
    </row>
    <row r="1064" spans="3:20" s="9" customFormat="1" ht="15.75">
      <c r="C1064" s="15"/>
      <c r="D1064" s="11" t="s">
        <v>112</v>
      </c>
      <c r="E1064" s="11">
        <f>E1057+E1058+E1059+E1060+E1061+E1062</f>
        <v>38.743000000000002</v>
      </c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</row>
    <row r="1065" spans="3:20" s="1" customFormat="1"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</row>
    <row r="1066" spans="3:20" s="1" customFormat="1"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</row>
    <row r="1067" spans="3:20" s="1" customFormat="1"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</row>
    <row r="1068" spans="3:20" s="1" customFormat="1"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</row>
    <row r="1069" spans="3:20" s="1" customFormat="1"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</row>
    <row r="1070" spans="3:20" s="1" customFormat="1"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</row>
    <row r="1071" spans="3:20" s="1" customFormat="1"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</row>
    <row r="1072" spans="3:20" s="1" customFormat="1"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</row>
    <row r="1073" spans="5:20" s="1" customFormat="1"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</row>
    <row r="1074" spans="5:20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5:20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5:20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5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5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5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5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5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5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5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5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5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5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5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5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2021-02-17T22:30:20Z</dcterms:created>
  <dcterms:modified xsi:type="dcterms:W3CDTF">2021-02-17T22:30:35Z</dcterms:modified>
</cp:coreProperties>
</file>