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1" i="1"/>
  <c r="C1069" s="1"/>
  <c r="K1058"/>
  <c r="G1068" s="1"/>
  <c r="H1058"/>
  <c r="F1068" s="1"/>
  <c r="E1058"/>
  <c r="E1068" s="1"/>
  <c r="C1058"/>
  <c r="C1068" s="1"/>
  <c r="K1054"/>
  <c r="G1067" s="1"/>
  <c r="H1054"/>
  <c r="F1067" s="1"/>
  <c r="E1054"/>
  <c r="E1067" s="1"/>
  <c r="C1054"/>
  <c r="C1067" s="1"/>
  <c r="K1051"/>
  <c r="G1066" s="1"/>
  <c r="H1051"/>
  <c r="F1066" s="1"/>
  <c r="E1051"/>
  <c r="E1066" s="1"/>
  <c r="C1051"/>
  <c r="C1066" s="1"/>
  <c r="K1048"/>
  <c r="G1065" s="1"/>
  <c r="H1048"/>
  <c r="F1065" s="1"/>
  <c r="E1048"/>
  <c r="E1065" s="1"/>
  <c r="C1048"/>
  <c r="C1065" s="1"/>
  <c r="C1045"/>
  <c r="C1064" s="1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45" s="1"/>
  <c r="G1064" s="1"/>
  <c r="I6"/>
  <c r="H6"/>
  <c r="G6"/>
  <c r="H1045" s="1"/>
  <c r="F1064" s="1"/>
  <c r="F6"/>
  <c r="E1045" s="1"/>
  <c r="E1064" s="1"/>
  <c r="J5"/>
  <c r="K1061" s="1"/>
  <c r="G1069" s="1"/>
  <c r="I5"/>
  <c r="H5"/>
  <c r="G5"/>
  <c r="H1061" s="1"/>
  <c r="F1069" s="1"/>
  <c r="F5"/>
  <c r="E1061" s="1"/>
  <c r="E1069" s="1"/>
  <c r="E1070" l="1"/>
  <c r="E1071"/>
</calcChain>
</file>

<file path=xl/sharedStrings.xml><?xml version="1.0" encoding="utf-8"?>
<sst xmlns="http://schemas.openxmlformats.org/spreadsheetml/2006/main" count="202" uniqueCount="104">
  <si>
    <t>ESTRATEGIAS NEUROPROTECTORAS EN ENFERMEDADES NEURODEGENERATIVAS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</si>
  <si>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</si>
  <si>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</si>
  <si>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</si>
  <si>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</si>
  <si>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</si>
  <si>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</si>
  <si>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</si>
  <si>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</si>
  <si>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</si>
  <si>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</si>
  <si>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</si>
  <si>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</si>
  <si>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</si>
  <si>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</si>
  <si>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</si>
  <si>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</si>
  <si>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</si>
  <si>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</si>
  <si>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</si>
  <si>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Casas, AI; Nogales, C; Mucke, HAM; Petraina, A; Cuadrado, A; Rojo, AI; Ghezzi, P; Jaquet, V; Augsburger, F; Dufrasne, F; Soubhye, J; Deshwal, S; Di Sante, M; Kaludercic, N; Di Lisa, F; Schmidt, HHHW</t>
  </si>
  <si>
    <t>On the Clinical Pharmacology of Reactive Oxygen Species</t>
  </si>
  <si>
    <t>PHARMACOLOGICAL REVIEWS</t>
  </si>
  <si>
    <t>Review</t>
  </si>
  <si>
    <t>[Casas, Ana, I; Nogales, Cristian; Petraina, Alexandra; Schmidt, Harald H. H. W.] Maastricht Univ, Sch Mental Hlth &amp; Neurosci MHeNS, Dept Pharmacol &amp; Personalized Med, Maastricht, Netherlands; [Mucke, Hermann A. M.] HM Pharma Consultancy, Vienna, Austria; [Cuadrado, Antonio; Rojo, Ana, I] Autonomous Univ Madrid, Fac Med,Inst Invest Sanitaria La Paz IdiPaz, Dept Biochem,ISCIII,Inst Invest Biomed Alberto So, Ctr Invest Biomed Red Enfermedades Neurodegenerat, Madrid, Spain; [Ghezzi, Pietro] Brighton &amp; Sussex Med Sch, Falmer, England; [Jaquet, Vincent; Augsburger, Fiona] Univ Geneva, Med Sch, Dept Pathol &amp; Immunol, Geneva, Switzerland; [Dufrasne, Francois; Soubhye, Jalal] Univ Libre Bruxelles ULB, Fac Pharm, Microbiol Bioorgan &amp; Macromol Chem, RD3, Brussels, Belgium; [Deshwal, Soni; Di Sante, Moises; Di Lisa, Fabio] Univ Padua, Dept Biomed Sci, Padua, Italy; [Kaludercic, Nina; Di Lisa, Fabio] Univ Padua, CNR Neurosci Inst, Padua, Italy</t>
  </si>
  <si>
    <t>Casas, AI; Schmidt, HHHW (corresponding author), Maastricht Univ, Univ Singel 50, NL-6229 ER Maastricht, Netherlands.</t>
  </si>
  <si>
    <t>0031-6997</t>
  </si>
  <si>
    <t>OCT</t>
  </si>
  <si>
    <t>Robledinos-Anton, N; Escoll, M; Guan, KL; Cuadrado, A</t>
  </si>
  <si>
    <t>TAZ Represses the Neuronal Commitment of Neural Stem Cells</t>
  </si>
  <si>
    <t>CELLS</t>
  </si>
  <si>
    <t>Article</t>
  </si>
  <si>
    <t>[Robledinos-Anton, Natalia; Escoll, Maribel; Cuadrado, Antonio] UAM, CSIC, Inst Invest Biomed Alberto Sols, Madrid 28029, Spain; [Robledinos-Anton, Natalia; Escoll, Maribel; Cuadrado, Antonio] Inst Invest Sanitaria La Paz IdiPaz, Madrid 28029, Spain; [Robledinos-Anton, Natalia; Escoll, Maribel; Cuadrado, Antonio] Autonomous Univ Madrid, Fac Med, Dept Biochem, Madrid 28029, Spain; [Robledinos-Anton, Natalia; Escoll, Maribel; Cuadrado, Antonio] Ctr Invest Biomed Red Enfermedades Neurodegenerat, Madrid 28031, Spain; [Guan, Kun-Liang] Univ Calif San Diego, Dept Pharmacol, La Jolla, CA 92093 USA; [Guan, Kun-Liang] Univ Calif San Diego, Moores Canc Ctr, La Jolla, CA 92093 USA</t>
  </si>
  <si>
    <t>Cuadrado, A (corresponding author), UAM, CSIC, Inst Invest Biomed Alberto Sols, Madrid 28029, Spain.; Cuadrado, A (corresponding author), Inst Invest Sanitaria La Paz IdiPaz, Madrid 28029, Spain.; Cuadrado, A (corresponding author), Autonomous Univ Madrid, Fac Med, Dept Biochem, Madrid 28029, Spain.; Cuadrado, A (corresponding author), Ctr Invest Biomed Red Enfermedades Neurodegenerat, Madrid 28031, Spain.</t>
  </si>
  <si>
    <t>2073-4409</t>
  </si>
  <si>
    <t>Escoll, M; Lastra, D; Robledinos-Anton, N; Wandosell, F; Anton, IM; Cuadrado, A</t>
  </si>
  <si>
    <t>WIP Modulates Oxidative Stress through NRF2/KEAP1 in Glioblastoma Cells</t>
  </si>
  <si>
    <t>ANTIOXIDANTS</t>
  </si>
  <si>
    <t>[Escoll, Maribel; Lastra, Diego; Robledinos-Anton, Natalia; Cuadrado, Antonio] Autonomous Univ Madrid UAM, Med Coll, Dept Biochem, Arzobispo Morcillo 4, Madrid 28029, Spain; [Escoll, Maribel; Lastra, Diego; Robledinos-Anton, Natalia; Cuadrado, Antonio] UAM, CSIC, Inst Invest Biomed Alberto Sols, Arturo Duperier 4, Madrid 28029, Spain; [Escoll, Maribel; Lastra, Diego; Robledinos-Anton, Natalia; Cuadrado, Antonio] Inst Invest Sanitaria La Paz IdiPaz, Pedro Rico 6, Madrid 28029, Spain; [Escoll, Maribel; Lastra, Diego; Robledinos-Anton, Natalia; Wandosell, Francisco; Anton, Ines Maria; Cuadrado, Antonio] Ctr Invest Biomed Red Enfermedades Neurodegenerat, Valderrebollo 5, Madrid 28049, Spain; [Wandosell, Francisco] Univ Autonoma Madrid, UAM, CSIC, Ctr Biol Mol Severo Ochoa, Nicolas Cabrera 1, Madrid 28049, Spain; [Anton, Ines Maria] CSIC, Dept Cellular &amp; Mol Biol, CNB, Ctr Nacl Biotecnol, Darwin 3, Madrid 28049, Spain</t>
  </si>
  <si>
    <t>Cuadrado, A (corresponding author), Autonomous Univ Madrid UAM, Med Coll, Dept Biochem, Arzobispo Morcillo 4, Madrid 28029, Spain.; Cuadrado, A (corresponding author), UAM, CSIC, Inst Invest Biomed Alberto Sols, Arturo Duperier 4, Madrid 28029, Spain.; Cuadrado, A (corresponding author), Inst Invest Sanitaria La Paz IdiPaz, Pedro Rico 6, Madrid 28029, Spain.; Cuadrado, A (corresponding author), Ctr Invest Biomed Red Enfermedades Neurodegenerat, Valderrebollo 5, Madrid 28049, Spain.</t>
  </si>
  <si>
    <t>2076-3921</t>
  </si>
  <si>
    <t>SEP</t>
  </si>
  <si>
    <t>Cuadrado, A; Pajares, M; Benito, C; Jimenez-Villegas, J; Escoll, M; Fernandez-Gines, R; Yague, AJG; Lastra, D; Manda, G; Rojo, AI; Dinkova-Kostova, AT</t>
  </si>
  <si>
    <t>Can Activation of NRF2 Be a Strategy COVID-19?</t>
  </si>
  <si>
    <t>TRENDS IN PHARMACOLOGICAL SCIENCES</t>
  </si>
  <si>
    <t>[Cuadrado, Antonio; Pajares, Marta; Benito, Cristina; Jimenez-Villegas, Jose; Escoll, Maribel; Fernandez-Gines, Raquel; Yague, Angel J. Garcia; Lastra, Diego; Rojo, Ana I.] Autonomous Univ Madrid UAM, Ctr Invest Biomed Red Enfermedades Neurodegenerat, Inst Invest Biomed Alberto Sols,UAM, Dept Biochem,Fac Med,CSIC,Inst Invest Sanitaria P, Madrid, Spain; [Cuadrado, Antonio; Manda, Gina] Victor Babes Natl Inst Pathol, Dept Cellular &amp; Mol Med, Bucharest, Romania; [Dinkova-Kostova, Albena T.] Univ Dundee, Sch Med, Div Cellular Med, Jacqui Wood Canc Ctr, Dundee DD1 9SY, Scotland; [Dinkova-Kostova, Albena T.] Johns Hopkins Univ, Sch Med, Dept Med, Baltimore, MD 21205 USA; [Dinkova-Kostova, Albena T.] Johns Hopkins Univ, Sch Med, Dept Pharmacol &amp; Mol Sci, Baltimore, MD 21205 USA</t>
  </si>
  <si>
    <t>Cuadrado, A (corresponding author), Autonomous Univ Madrid UAM, Ctr Invest Biomed Red Enfermedades Neurodegenerat, Inst Invest Biomed Alberto Sols,UAM, Dept Biochem,Fac Med,CSIC,Inst Invest Sanitaria P, Madrid, Spain.; Cuadrado, A (corresponding author), Victor Babes Natl Inst Pathol, Dept Cellular &amp; Mol Med, Bucharest, Romania.; Dinkova-Kostova, AT (corresponding author), Univ Dundee, Sch Med, Div Cellular Med, Jacqui Wood Canc Ctr, Dundee DD1 9SY, Scotland.; Dinkova-Kostova, AT (corresponding author), Johns Hopkins Univ, Sch Med, Dept Med, Baltimore, MD 21205 USA.; Dinkova-Kostova, AT (corresponding author), Johns Hopkins Univ, Sch Med, Dept Pharmacol &amp; Mol Sci, Baltimore, MD 21205 USA.</t>
  </si>
  <si>
    <t>0165-6147</t>
  </si>
  <si>
    <t>Cuadrado, A; Perello, C; Cabezas, J; Llerena, S; Llop, E; Escudero, MD; Hernandez-Conde, M; Puchades, L; Redondo, C; Fortea, JI; de Miguel, AG; Serra, MA; Calleja, JL; Crespo, J</t>
  </si>
  <si>
    <t>Update on epidemiology of hepatitis B in a low-endemic European country: There is still much to do</t>
  </si>
  <si>
    <t>JOURNAL OF VIRAL HEPATITIS</t>
  </si>
  <si>
    <t>[Cuadrado, Antonio; Cabezas, Joaquin; Llerena, Susana; Ignacio Fortea, Jose; Crespo, Javier] Univ Cantabria, Marques de Valdecilla Univ Hosp, Sch Med, Dept Gastroenterol &amp; Hepatol, Av Valdecilla 25, Santander 39008, Cantabria, Spain; [Cuadrado, Antonio; Cabezas, Joaquin; Llerena, Susana; Redondo, Carlos; Ignacio Fortea, Jose; Crespo, Javier] Marques Valdecilla Res Inst IDIVAL, Cantabria, Spain; [Perello, Christie; Llop, Elba; Hernandez-Conde, Marta; Luis Calleja, Jose] Univ Autonoma Madrid, Hosp Univ Puerta Hierro, Sch Med, Dept Gastroenterol &amp; Hepatol, Madrid, Spain; [Desamparados Escudero, Maria; Puchades, Laura; Serra, Miguel A.] Hosp Clin Univ Valencia HUCV, Gastroenterol &amp; Hepatol, Serv Med Digest, Valencia, Spain; [Gil de Miguel, Angel] Rey Juan Carlos Univ, Fac Hlth Sci, Dept Epidemiol, Madrid, Spain</t>
  </si>
  <si>
    <t>Crespo, J (corresponding author), Univ Cantabria, Marques de Valdecilla Univ Hosp, Sch Med, Dept Gastroenterol &amp; Hepatol, Av Valdecilla 25, Santander 39008, Cantabria, Spain.</t>
  </si>
  <si>
    <t>1352-0504</t>
  </si>
  <si>
    <t>NOV</t>
  </si>
  <si>
    <t>Pajares, M; Rojo, AI; Manda, G; Bosca, L; Cuadrado, A</t>
  </si>
  <si>
    <t>Inflammation in Parkinson's Disease: Mechanisms and Therapeutic Implications</t>
  </si>
  <si>
    <t>[Pajares, Marta; Rojo, Ana, I; Bosca, Lisardo; Cuadrado, Antonio] Inst Invest Biomed Alberto Sols UAM CSIC, Madrid 28029, Spain; [Pajares, Marta; Rojo, Ana, I; Cuadrado, Antonio] ISCIII, Ctr Invest Biomed Red Enfermedades Neurodegenerat, Madrid 28031, Spain; [Rojo, Ana, I; Bosca, Lisardo; Cuadrado, Antonio] Inst Invest Sanitaria La Paz IdiPaz, Madrid 28029, Spain; [Rojo, Ana, I; Cuadrado, Antonio] Autonomous Univ Madrid, Fac Med, Dept Biochem, Madrid 28029, Spain; [Manda, Gina; Cuadrado, Antonio] Victor Babes Natl Inst Pathol, Dept Cellular &amp; Mol Med, Bucharest 050096, Romania; [Bosca, Lisardo] ISCIII, Ctr Invest Biomed Red Enfermedades Cardiovasc CIB, Madrid 28029, Spain</t>
  </si>
  <si>
    <t>Cuadrado, A (corresponding author), Inst Invest Biomed Alberto Sols UAM CSIC, Madrid 28029, Spain.; Cuadrado, A (corresponding author), ISCIII, Ctr Invest Biomed Red Enfermedades Neurodegenerat, Madrid 28031, Spain.; Cuadrado, A (corresponding author), Inst Invest Sanitaria La Paz IdiPaz, Madrid 28029, Spain.; Cuadrado, A (corresponding author), Autonomous Univ Madrid, Fac Med, Dept Biochem, Madrid 28029, Spain.; Cuadrado, A (corresponding author), Victor Babes Natl Inst Pathol, Dept Cellular &amp; Mol Med, Bucharest 050096, Romania.</t>
  </si>
  <si>
    <t>JUL</t>
  </si>
  <si>
    <t>Martin-Hurtado, A; Lastres-Becker, I; Cuadrado, A; Garcia-Gonzalo, FR</t>
  </si>
  <si>
    <t>NRF2 and Primary Cilia: An Emerging Partnership</t>
  </si>
  <si>
    <t>[Martin-Hurtado, Ana; Lastres-Becker, Isabel; Cuadrado, Antonio; Garcia-Gonzalo, Francesc R.] UAM CSIC, Inst Invest Biomed Alberto Sols IIBM, Madrid 28029, Spain; [Martin-Hurtado, Ana; Lastres-Becker, Isabel; Cuadrado, Antonio; Garcia-Gonzalo, Francesc R.] Univ Autonoma Madrid UAM, Fac Med, Dept Bioquim, Madrid 28029, Spain; [Martin-Hurtado, Ana; Lastres-Becker, Isabel; Cuadrado, Antonio; Garcia-Gonzalo, Francesc R.] Hosp Univ La Paz IdiPAZ, Inst Invest, Madrid 28047, Spain; [Lastres-Becker, Isabel; Cuadrado, Antonio] ISCIII, Ctr Invest Biomed Red Enfermedades Neurodegenerat, Madrid 28013, Spain; [Martin-Hurtado, Ana] CSIC, Ctr Nacl Invest Oncol CNIO, Madrid 28029, Spain</t>
  </si>
  <si>
    <t>Garcia-Gonzalo, FR (corresponding author), UAM CSIC, Inst Invest Biomed Alberto Sols IIBM, Madrid 28029, Spain.; Garcia-Gonzalo, FR (corresponding author), Univ Autonoma Madrid UAM, Fac Med, Dept Bioquim, Madrid 28029, Spain.; Garcia-Gonzalo, FR (corresponding author), Hosp Univ La Paz IdiPAZ, Inst Invest, Madrid 28047, Spain.</t>
  </si>
  <si>
    <t>JUN</t>
  </si>
  <si>
    <t>Herrera-Arozamena, C; Estrada-Valencia, M; Perez, C; Lagartera, L; Morales-Garcia, JA; Perez-Castillo, A; Franco-Gonzalez, JF; Michaiska, P; Duarte, P; Leon, R; Lopez, MG; Mills, A; Gago, F; Garcia-Yague, AJ; Fernandez-Gines, R; Cuadrado, A; Rodriguez-Franco, MI</t>
  </si>
  <si>
    <t>Tuning melatonin receptor subtype selectivity in oxadiazolone-based analogues: Discovery of QR2 ligands and NRF2 activators with neurogenic properties</t>
  </si>
  <si>
    <t>EUROPEAN JOURNAL OF MEDICINAL CHEMISTRY</t>
  </si>
  <si>
    <t>[Herrera-Arozamena, Clara; Estrada-Valencia, Martin; Perez, Concepcion; Lagartera, Laura; Isabel Rodriguez-Franco, Maria] CSIC, Inst Quim Med, C Juan Cierva 3, E-28006 Madrid, Spain; [Morales-Garcia, Jose A.; Perez-Castillo, Ana; Juan Garcia-Yague, Angel; Fernandez-Gines, Raquel; Cuadrado, Antonio] CSIC, Inst Invest Biomed, UAM, C Arturo Duperier 4, E-28029 Madrid, Spain; [Morales-Garcia, Jose A.; Perez-Castillo, Ana; Juan Garcia-Yague, Angel; Fernandez-Gines, Raquel; Cuadrado, Antonio] Ctr Invest Biomed Red Enfermedades Neurodegenerat, C Valderrebollo 5, E-28031 Madrid, Spain; [Morales-Garcia, Jose A.] Univ Complutense Madrid, Fac Med, Dept Biol Celular, Avda Complutense S-N, E-28040 Madrid, Spain; [Felipe Franco-Gonzalez, Juan; Michaiska, Patrycja; Duarte, Pablo; Leon, Rafael; Lopez, Manuela G.] Univ Autonoma Madrid, Fac Med, Dept Farmacol &amp; Terapeut, Inst Teofilo Hernando Medicamento, E-28029 Madrid, Spain; [Leon, Rafael] Hosp Univ La Princesa, Serv Farmacol Clin, Inst Invest Sanitaria, E-28006 Madrid, Spain; [Mills, Alberto; Gago, Federico] Univ Alcala De Henares, Dept Ciencias Biomed, Area Farmacol, E-28805 Madrid, Spain; [Mills, Alberto; Gago, Federico] Univ Alcala De Henares, Fac Med &amp; CC Salud, Unidad Asociada IQM CSIC, E-28805 Madrid, Spain; [Juan Garcia-Yague, Angel; Fernandez-Gines, Raquel; Cuadrado, Antonio] Univ Autonoma Madrid, Fac Med, Dept Bioquim, E-28029 Madrid, Spain</t>
  </si>
  <si>
    <t>Rodriguez-Franco, MI (corresponding author), CSIC, Inst Quim Med, C Juan Cierva 3, E-28006 Madrid, Spain.</t>
  </si>
  <si>
    <t>0223-5234</t>
  </si>
  <si>
    <t>Michalska, P; Buendia, I; Duarte, P; FernandezMendivil, C; Negredo, P; Cuadrado, A; Lopez, MG; Leon, R</t>
  </si>
  <si>
    <t>Melatonin-sulforaphane hybrid ITH12674 attenuates glial response in vivo by blocking LPS binding to MD2 and receptor oligomerization</t>
  </si>
  <si>
    <t>PHARMACOLOGICAL RESEARCH</t>
  </si>
  <si>
    <t>[Michalska, Patrycja; Duarte, Pablo; FernandezMendivil, Cristina; Lopez, Manuela G.; Leon, Rafael] Univ Autonoma Madrid, Fac Med, Dept Farmacol &amp; Terapeut, Inst Teofilo Hernando I D Medicamento, Madrid, Spain; [Cuadrado, Antonio] Univ Autonoma Madrid, Ctr Invest Biomed Red Enfermedades Neurodegenerat, Dept Bioquim,Inst Invest Sanitaria La Paz IdiPaz, Fac Med,Inst Invest Biomed Alberto Sols UAM CSIC, Madrid, Spain; [Negredo, Pilar] Univ Autonoma Madrid, Fac Med, Dept Anat Histol &amp; Neurociencia, Madrid, Spain; [Michalska, Patrycja; Buendia, Izaskun; Duarte, Pablo; FernandezMendivil, Cristina; Lopez, Manuela G.; Leon, Rafael] Hosp Univ Princesa, Serv Farmacol Clin, Inst Invest Sanitaria, Madrid, Spain</t>
  </si>
  <si>
    <t>Leon, R (corresponding author), Univ Autonoma Madrid, Fac Med, Dept Farmacol &amp; Terapeut, Inst Teofilo Hernando, Calle Arzobispo Morcillo 4, E-28029 Madrid, Spain.</t>
  </si>
  <si>
    <t>1043-6618</t>
  </si>
  <si>
    <t>FEB</t>
  </si>
  <si>
    <t>Shi, L; Winchester, LM; Liu, BY; Killick, R; Ribe, EM; Westwood, S; Baird, AL; Buckley, NJ; Hong, SJ; Dobricic, V; Kilpert, F; Franke, A; Kiddle, S; Sattlecker, M; Dobson, R; Cuadrado, A; Hye, A; Ashton, NJ; Morgan, AR; Bos, I; Vos, SJB; ten Kate, M; Scheltens, P; Vandenberghe, R; Gabel, S; Meersmans, K; Engelborghs, S; De Roeck, EE; Sleegers, K; Frisoni, GB; Blin, O; Richardson, JC; Bordet, R; Molinuevo, JL; Rami, L; Wallin, A; Kettunen, P; Tsolaki, M; Verhey, F; Lleo, A; Alcolea, D; Popp, J; Peyratout, G; Martinez-Lage, P; Tainta, M; Johannsen, P; Teunissen, CE; Freund-Levi, Y; Frolich, L; Legido-Quigley, C; Barkhof, F; Blennow, K; Rasmussen, KL; Nordestgaard, BG; Frikke-Schmidt, R; Nielsen, SF; Soininen, H; Vellas, B; Kloszewska, I; Mecocci, P; Zetterberg, H; Morgan, BP; Streffer, J; Visser, PJ; Bertram, L; Nevado-Holgado, AJ; Lovestone, S</t>
  </si>
  <si>
    <t>Dickkopf-1 Overexpression in vitro Nominates Candidate Blood Biomarkers Relating to Alzheimer's Disease Pathology</t>
  </si>
  <si>
    <t>JOURNAL OF ALZHEIMERS DISEASE</t>
  </si>
  <si>
    <t>[Shi, Liu; Winchester, Laura M.; Liu, Benjamine Y.; Ribe, Elena M.; Westwood, Sarah; Baird, Alison L.; Buckley, Noel J.; Nevado-Holgado, Alejo J.; Lovestone, Simon] Univ Oxford, Dept Psychiat, Oxford, England; [Killick, Richard; Kiddle, Steven; Sattlecker, Martina; Hye, Abdul; Ashton, Nicholas J.] Kings Coll London, Inst Psychiat Psychol &amp; Neurosci, Maurice Wohl Inst, Clin Neurosci Inst, London, England; [Hong, Shengjun; Dobricic, Valerija; Kilpert, Fabian; Bertram, Lars] Univ Lubeck, Inst Neurogenet, Lubeck Interdisciplinary Platform Genome Analyt, Lubeck, Germany; [Hong, Shengjun; Dobricic, Valerija; Kilpert, Fabian; Bertram, Lars] Univ Lubeck, Inst Cardiogenet, Lubeck Interdisciplinary Platform Genome Analyt, Lubeck, Germany; [Franke, Andre] Christian Albrechts Univ Kiel, Inst Clin Mol Biol, Kiel, Germany; [Kiddle, Steven; Sattlecker, Martina] Kings Coll London, MRC Social Genet &amp; Dev Psychiat Ctr, London, England; [Ashton, Nicholas J.] South London &amp; Maudsley NHS Fdn, NIHR Biomed Res Ctr Mental Hlth, London, England; [Ashton, Nicholas J.] South London &amp; Maudsley NHS Fdn, Biomed Res Unit Dementia, London, England; [Cuadrado, Antonio] Autonomous Univ Madrid, Fac Med, Ctr Invest Biomed Red Enfermedades Neurodegenerat, Inst Invest Sanitaria La Paz IdiPaz,Inst Invest B, Madrid, Spain; [Cuadrado, Antonio] Autonomous Univ Madrid, Fac Med, Dept Biochem, Madrid, Spain; [Cuadrado, Antonio] Victor Babes Natl Inst Pathol, Bucharest, Romania; [Ashton, Nicholas J.; Wallin, Anders; Kettunen, Petronella; Blennow, Kaj; Zetterberg, Henrik] Univ Gothenburg, Dept Psychiat &amp; Neurochem, Sahlgrenska Acad, Molndal, Sweden; [Ashton, Nicholas J.] Univ Gothenburg, Wallenberg Ctr Mol &amp; Translat Med, Gothenburg, Sweden; [Morgan, Angharad R.; Morgan, B. Paul] Cardiff Univ, Dementia Res Inst Cardiff, Cardiff, Wales; [Bos, Isabelle; Vos, Stephanie J. B.; Verhey, Frans; Visser, Pieter Jelle] Maastricht Univ, Alzheimer Ctr Limburg, Sch Mental Hlth &amp; Neurosci, Dept Psychiat &amp; Neuropsychol, Maastricht, Netherlands; [Bos, Isabelle; ten Kate, Mara; Scheltens, Philip; Visser, Pieter Jelle] Vrije Univ Amsterdam, Alzheimer Ctr, Med Ctr, Amsterdam, Netherlands; [Vandenberghe, Rik; Gabel, Silvy; Meersmans, Karen] Univ Hosp Leuven, Leuven, Belgium; [Gabel, Silvy; Meersmans, Karen] Katholieke Univ Leuven, Lab Cognit Neurol, Dept Neurosci, Leuven, Belgium; [Engelborghs, Sebastiaan; De Roeck, Ellen E.] Vrije Univ Brussel VUB, Ctr Neurosci, Brussels, Belgium; [Engelborghs, Sebastiaan; De Roeck, Ellen E.; Streffer, Johannes] Univ Antwerp, Dept Biomed Sci, Antwerp, Belgium; [Engelborghs, Sebastiaan; De Roeck, Ellen E.; Sleegers, Kristel] Univ Antwerp, Inst Born Bunge, Antwerp, Belgium; [Sleegers, Kristel] VIB, Ctr Mol Neurol, Neurodegenerat Brain Dis Grp, Vib, Belgium; [Engelborghs, Sebastiaan] UZ Brussel, Dept Neurol, Brussels, Belgium; [Frisoni, Giovanni B.; Popp, Julius] Univ Geneva, Geneva, Switzerland; [Frisoni, Giovanni B.] IRCCS Ist Ctr San Giovanni di Dio Fatebenefratell, Brescia, Italy; [Blin, Olivier] AIX Marseille Univ, AP HM, INS, Marseille, France; [Richardson, Jill C.] GlaxoSmithKline R&amp;D, Neurosci Therapeut Area, Stevenage, Herts, England; [Bordet, Regis] Univ Lille, CHU Lille, INSERM, Lille, France; [Molinuevo, Jose L.] Hosp Clin Barcelona, Alzheimers Dis &amp; Other Cognit Disorders Unit, Barcelona, Spain; [Molinuevo, Jose L.; Rami, Lorena] Univ Pompeu Fabra, BarcelonaBeta Brain Res Ctr, Barcelona, Spain; [Kettunen, Petronella] Univ Oxford, Nuffield Dept Clin Neurosci, Oxford, England; [Tsolaki, Magda] Aristotle Univ Thessaloniki, Ahepa Univ Hosp, Sch Med, Dept Neurol 1, Thessaloniki, Greece; [Lleo, Alberto; Alcolea, Daniel] Hosp Santa Creu &amp; Sant Pau, Dept Neurol, Barcelona, Spain; [Popp, Julius; Peyratout, Gwendoline] Univ Hosp Lausanne, Dept Psychiat, Lausanne, Switzerland; [Popp, Julius] Geneva Univ Hosp, Dept Psychiat, Geriatr Psychiat, Geneva, Switzerland; [Martinez-Lage, Pablo; Tainta, Mikel] CITA Alzheimer Fdn, San Sebastian, Spain; [Tainta, Mikel] Org Sanitaria Integrada Goierri Alto Urola, Osakidetza, Spain; [Johannsen, Peter] Copenhagen Univ Hosp, Rigshosp, Danish Dementia Res Ctr, Copenhagen, Denmark; [Teunissen, Charlotte E.] Vrije Univ, Amsterdam Univ Med Ctr, Dept Clin Chem, Neurochem Lab,Amsterdam Neurosci, Amsterdam, Netherlands; [Freund-Levi, Yvonne] Orebro Univ, Sch Med Sci, Orebro, Sweden; [Freund-Levi, Yvonne] Karolinska Inst, Dept Neurobiol Care Sci &amp; Soc, Div Clin Geriatr, Stockholm, Sweden; [Freund-Levi, Yvonne] Kings Coll London, Dept Old Age Psychiat Psychol &amp; Neurosci, London, England; [Freund-Levi, Yvonne] Orebro Univ Sjukhus, Dept Psychiat, Orebro, Sweden; [Frolich, Lutz] Heidelberg Univ, Zent Inst Seel Gesundheit, Dept Geriatr Psychiat, Mannheim, Germany; [Legido-Quigley, Cristina] Kings Coll London, London, England; [Legido-Quigley, Cristina] Steno Diabet Ctr Copenhagen, Syst Med Grp, Gentofte, Denmark; [Barkhof, Frederik] Vrije Univ Amsterdam, Dept Radiol &amp; Nucl Med, Med Ctr, Amsterdam, Netherlands; [Barkhof, Frederik] UCL Inst Neurol &amp; Healthcare Engn, London, England; [Blennow, Kaj; Zetterberg, Henrik] Sahlgrens Univ Hosp, Clin Neurochem Lab, Molndal, Sweden; [Rasmussen, Katrine Laura; Frikke-Schmidt, Ruth] Copenhagen Univ Hosp, Rigshosp, Dept Clin Biochem, Copenhagen, Denmark; [Rasmussen, Katrine Laura; Nordestgaard, Borge Gronne; Frikke-Schmidt, Ruth; Nielsen, Sune Fallgaard] Copenhagen Univ Hosp, Herlev &amp; Gentofte Hosp, Copenhagen Gen Populat Study, Herlev, Denmark; [Rasmussen, Katrine Laura; Nordestgaard, Borge Gronne; Frikke-Schmidt, Ruth; Nielsen, Sune Fallgaard] Univ Copenhagen, Fac Hlth &amp; Med Sci, Copenhagen, Denmark; [Nordestgaard, Borge Gronne; Nielsen, Sune Fallgaard] Copenhagen Univ Hosp, Herlev &amp; Gentofte Hosp, Dept Clin Biochem, Herlev, Denmark; [Soininen, Hilkka] Univ Eastern Finland, Neurol Inst Clin Med, Kuopio, Finland; [Vellas, Bruno] Univ Paul Sabatier, Toulouse Gerontopole Univ Hosp, INSERM U 558, Toulouse, France; [Kloszewska, Iwona] Med Univ Lodz, Lodz, Poland; [Mecocci, Patrizia] Univ Perugia, Dept Med, Sect Gerontol &amp; Geriatr, Perugia, Italy; [Zetterberg, Henrik] UCL, England Dementia Res Inst, London, England; [Zetterberg, Henrik] UCL Inst Neurol, Dept Neurodegenerat Dis, London, England; [Streffer, Johannes] UCB, Braine Lalleud, Belgium; [Streffer, Johannes] Janssen R&amp;D LLC, Beerse, Belgium; [Visser, Pieter Jelle] Karolinska Inst, Dept Neurobiol Care Sci &amp; Soc, Div Neurogeriatr, Stockholm, Sweden; [Bertram, Lars] Univ Oslo, Dept Psychol, Oslo, Norway; [Nordestgaard, Borge Gronne] Copenhagen Univ Hosp, Frederiksberg Hosp, Copenhagen City Heart Study, Frederiksberg, Denmark; [Lovestone, Simon] Janssen Cilag UK, Wycombe, England; [Dobson, Richard] Kings Coll London, Inst Psychiat Psychol &amp; Neurosci, Dept Biostat &amp; Hlth Informat, London, England; [Dobson, Richard] UCL, Inst Hlth Informat, London, England; [Wallin, Anders] Sahlgrens Univ Hosp, Memory Clin, Dept Neuropsychiat, Molndal, Sweden</t>
  </si>
  <si>
    <t>Shi, L (corresponding author), Univ Oxford, Dept Psychiat, Oxford, England.</t>
  </si>
  <si>
    <t>1387-2877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</si>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</sst>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T2337"/>
  <sheetViews>
    <sheetView tabSelected="1" workbookViewId="0">
      <selection sqref="A1:XFD1048576"/>
    </sheetView>
  </sheetViews>
  <sheetFormatPr baseColWidth="10" defaultColWidth="9" defaultRowHeight="15"/>
  <cols>
    <col min="1" max="1" width="9" style="9"/>
    <col min="2" max="2" width="27.28515625" style="9" customWidth="1"/>
    <col min="3" max="3" width="37.5703125" style="9" customWidth="1"/>
    <col min="4" max="4" width="34.85546875" style="9" customWidth="1"/>
    <col min="5" max="5" width="18.7109375" style="10" customWidth="1"/>
    <col min="6" max="7" width="9" style="10"/>
    <col min="8" max="9" width="0" style="10" hidden="1" customWidth="1"/>
    <col min="10" max="10" width="9" style="10"/>
    <col min="11" max="12" width="0" style="10" hidden="1" customWidth="1"/>
    <col min="13" max="13" width="9" style="10"/>
    <col min="14" max="14" width="0" style="10" hidden="1" customWidth="1"/>
    <col min="15" max="20" width="9" style="10"/>
    <col min="21" max="16384" width="9" style="9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8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17.395</v>
      </c>
      <c r="G5" s="7" t="str">
        <f>VLOOKUP(N5,[1]Revistas!$B$2:$G$62863,3,FALSE)</f>
        <v>Q1</v>
      </c>
      <c r="H5" s="7" t="str">
        <f>VLOOKUP(N5,[1]Revistas!$B$2:$G$62863,4,FALSE)</f>
        <v>PHARMACOLOGY &amp; PHARMACY -- SCIE</v>
      </c>
      <c r="I5" s="7" t="str">
        <f>VLOOKUP(N5,[1]Revistas!$B$2:$G$62863,5,FALSE)</f>
        <v>2/271</v>
      </c>
      <c r="J5" s="7" t="str">
        <f>VLOOKUP(N5,[1]Revistas!$B$2:$G$62863,6,FALSE)</f>
        <v>SI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72</v>
      </c>
      <c r="R5" s="7">
        <v>4</v>
      </c>
      <c r="S5" s="7">
        <v>801</v>
      </c>
      <c r="T5" s="7">
        <v>828</v>
      </c>
    </row>
    <row r="6" spans="2:20" s="8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4.3659999999999997</v>
      </c>
      <c r="G6" s="7" t="str">
        <f>VLOOKUP(N6,[1]Revistas!$B$2:$G$62863,3,FALSE)</f>
        <v>Q2</v>
      </c>
      <c r="H6" s="7" t="str">
        <f>VLOOKUP(N6,[1]Revistas!$B$2:$G$62863,4,FALSE)</f>
        <v>CELL BIOLOGY -- SCIE</v>
      </c>
      <c r="I6" s="7" t="str">
        <f>VLOOKUP(N6,[1]Revistas!$B$2:$G$62863,5,FALSE)</f>
        <v>70/195</v>
      </c>
      <c r="J6" s="7" t="str">
        <f>VLOOKUP(N6,[1]Revistas!$B$2:$G$62863,6,FALSE)</f>
        <v>NO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27</v>
      </c>
      <c r="P6" s="7">
        <v>2020</v>
      </c>
      <c r="Q6" s="7">
        <v>9</v>
      </c>
      <c r="R6" s="7">
        <v>10</v>
      </c>
      <c r="S6" s="7"/>
      <c r="T6" s="7">
        <v>2230</v>
      </c>
    </row>
    <row r="7" spans="2:20" s="8" customFormat="1">
      <c r="B7" s="6" t="s">
        <v>35</v>
      </c>
      <c r="C7" s="6" t="s">
        <v>36</v>
      </c>
      <c r="D7" s="6" t="s">
        <v>37</v>
      </c>
      <c r="E7" s="7" t="s">
        <v>31</v>
      </c>
      <c r="F7" s="7">
        <f>VLOOKUP(N7,[1]Revistas!$B$2:$G$62863,2,FALSE)</f>
        <v>5.0140000000000002</v>
      </c>
      <c r="G7" s="7" t="str">
        <f>VLOOKUP(N7,[1]Revistas!$B$2:$G$62863,3,FALSE)</f>
        <v>Q1</v>
      </c>
      <c r="H7" s="7" t="str">
        <f>VLOOKUP(N7,[1]Revistas!$B$2:$G$62863,4,FALSE)</f>
        <v>FOOD SCIENCE &amp; TECHNOLOGY -- SCIE</v>
      </c>
      <c r="I7" s="7" t="str">
        <f>VLOOKUP(N7,[1]Revistas!$B$2:$G$62863,5,FALSE)</f>
        <v>10/139</v>
      </c>
      <c r="J7" s="7" t="str">
        <f>VLOOKUP(N7,[1]Revistas!$B$2:$G$62863,6,FALSE)</f>
        <v>SI</v>
      </c>
      <c r="K7" s="7" t="s">
        <v>38</v>
      </c>
      <c r="L7" s="7" t="s">
        <v>39</v>
      </c>
      <c r="M7" s="7">
        <v>0</v>
      </c>
      <c r="N7" s="7" t="s">
        <v>40</v>
      </c>
      <c r="O7" s="7" t="s">
        <v>41</v>
      </c>
      <c r="P7" s="7">
        <v>2020</v>
      </c>
      <c r="Q7" s="7">
        <v>9</v>
      </c>
      <c r="R7" s="7">
        <v>9</v>
      </c>
      <c r="S7" s="7"/>
      <c r="T7" s="7">
        <v>773</v>
      </c>
    </row>
    <row r="8" spans="2:20" s="8" customFormat="1">
      <c r="B8" s="6" t="s">
        <v>42</v>
      </c>
      <c r="C8" s="6" t="s">
        <v>43</v>
      </c>
      <c r="D8" s="6" t="s">
        <v>44</v>
      </c>
      <c r="E8" s="7" t="s">
        <v>23</v>
      </c>
      <c r="F8" s="7">
        <f>VLOOKUP(N8,[1]Revistas!$B$2:$G$62863,2,FALSE)</f>
        <v>13.503</v>
      </c>
      <c r="G8" s="7" t="str">
        <f>VLOOKUP(N8,[1]Revistas!$B$2:$G$62863,3,FALSE)</f>
        <v>Q1</v>
      </c>
      <c r="H8" s="7" t="str">
        <f>VLOOKUP(N8,[1]Revistas!$B$2:$G$62863,4,FALSE)</f>
        <v>PHARMACOLOGY &amp; PHARMACY -- SCIE</v>
      </c>
      <c r="I8" s="7" t="str">
        <f>VLOOKUP(N8,[1]Revistas!$B$2:$G$62863,5,FALSE)</f>
        <v>3/271</v>
      </c>
      <c r="J8" s="7" t="str">
        <f>VLOOKUP(N8,[1]Revistas!$B$2:$G$62863,6,FALSE)</f>
        <v>SI</v>
      </c>
      <c r="K8" s="7" t="s">
        <v>45</v>
      </c>
      <c r="L8" s="7" t="s">
        <v>46</v>
      </c>
      <c r="M8" s="7">
        <v>7</v>
      </c>
      <c r="N8" s="7" t="s">
        <v>47</v>
      </c>
      <c r="O8" s="7" t="s">
        <v>41</v>
      </c>
      <c r="P8" s="7">
        <v>2020</v>
      </c>
      <c r="Q8" s="7">
        <v>41</v>
      </c>
      <c r="R8" s="7">
        <v>9</v>
      </c>
      <c r="S8" s="7">
        <v>598</v>
      </c>
      <c r="T8" s="7">
        <v>610</v>
      </c>
    </row>
    <row r="9" spans="2:20" s="8" customFormat="1">
      <c r="B9" s="6" t="s">
        <v>48</v>
      </c>
      <c r="C9" s="6" t="s">
        <v>49</v>
      </c>
      <c r="D9" s="6" t="s">
        <v>50</v>
      </c>
      <c r="E9" s="7" t="s">
        <v>31</v>
      </c>
      <c r="F9" s="7">
        <f>VLOOKUP(N9,[1]Revistas!$B$2:$G$62863,2,FALSE)</f>
        <v>3.5609999999999999</v>
      </c>
      <c r="G9" s="7" t="str">
        <f>VLOOKUP(N9,[1]Revistas!$B$2:$G$62863,3,FALSE)</f>
        <v>Q2</v>
      </c>
      <c r="H9" s="7" t="str">
        <f>VLOOKUP(N9,[1]Revistas!$B$2:$G$62863,4,FALSE)</f>
        <v>VIROLOGY -- SCIE</v>
      </c>
      <c r="I9" s="7" t="str">
        <f>VLOOKUP(N9,[1]Revistas!$B$2:$G$62863,5,FALSE)</f>
        <v>13 DE 37</v>
      </c>
      <c r="J9" s="7" t="str">
        <f>VLOOKUP(N9,[1]Revistas!$B$2:$G$62863,6,FALSE)</f>
        <v>NO</v>
      </c>
      <c r="K9" s="7" t="s">
        <v>51</v>
      </c>
      <c r="L9" s="7" t="s">
        <v>52</v>
      </c>
      <c r="M9" s="7">
        <v>0</v>
      </c>
      <c r="N9" s="7" t="s">
        <v>53</v>
      </c>
      <c r="O9" s="7" t="s">
        <v>54</v>
      </c>
      <c r="P9" s="7">
        <v>2020</v>
      </c>
      <c r="Q9" s="7">
        <v>27</v>
      </c>
      <c r="R9" s="7">
        <v>11</v>
      </c>
      <c r="S9" s="7">
        <v>1261</v>
      </c>
      <c r="T9" s="7">
        <v>1265</v>
      </c>
    </row>
    <row r="10" spans="2:20" s="8" customFormat="1">
      <c r="B10" s="6" t="s">
        <v>55</v>
      </c>
      <c r="C10" s="6" t="s">
        <v>56</v>
      </c>
      <c r="D10" s="6" t="s">
        <v>30</v>
      </c>
      <c r="E10" s="7" t="s">
        <v>23</v>
      </c>
      <c r="F10" s="7">
        <f>VLOOKUP(N10,[1]Revistas!$B$2:$G$62863,2,FALSE)</f>
        <v>4.3659999999999997</v>
      </c>
      <c r="G10" s="7" t="str">
        <f>VLOOKUP(N10,[1]Revistas!$B$2:$G$62863,3,FALSE)</f>
        <v>Q2</v>
      </c>
      <c r="H10" s="7" t="str">
        <f>VLOOKUP(N10,[1]Revistas!$B$2:$G$62863,4,FALSE)</f>
        <v>CELL BIOLOGY -- SCIE</v>
      </c>
      <c r="I10" s="7" t="str">
        <f>VLOOKUP(N10,[1]Revistas!$B$2:$G$62863,5,FALSE)</f>
        <v>70/195</v>
      </c>
      <c r="J10" s="7" t="str">
        <f>VLOOKUP(N10,[1]Revistas!$B$2:$G$62863,6,FALSE)</f>
        <v>NO</v>
      </c>
      <c r="K10" s="7" t="s">
        <v>57</v>
      </c>
      <c r="L10" s="7" t="s">
        <v>58</v>
      </c>
      <c r="M10" s="7">
        <v>3</v>
      </c>
      <c r="N10" s="7" t="s">
        <v>34</v>
      </c>
      <c r="O10" s="7" t="s">
        <v>59</v>
      </c>
      <c r="P10" s="7">
        <v>2020</v>
      </c>
      <c r="Q10" s="7">
        <v>9</v>
      </c>
      <c r="R10" s="7">
        <v>7</v>
      </c>
      <c r="S10" s="7"/>
      <c r="T10" s="7">
        <v>1687</v>
      </c>
    </row>
    <row r="11" spans="2:20" s="8" customFormat="1">
      <c r="B11" s="6" t="s">
        <v>60</v>
      </c>
      <c r="C11" s="6" t="s">
        <v>61</v>
      </c>
      <c r="D11" s="6" t="s">
        <v>37</v>
      </c>
      <c r="E11" s="7" t="s">
        <v>23</v>
      </c>
      <c r="F11" s="7">
        <f>VLOOKUP(N11,[1]Revistas!$B$2:$G$62863,2,FALSE)</f>
        <v>5.0140000000000002</v>
      </c>
      <c r="G11" s="7" t="str">
        <f>VLOOKUP(N11,[1]Revistas!$B$2:$G$62863,3,FALSE)</f>
        <v>Q1</v>
      </c>
      <c r="H11" s="7" t="str">
        <f>VLOOKUP(N11,[1]Revistas!$B$2:$G$62863,4,FALSE)</f>
        <v>FOOD SCIENCE &amp; TECHNOLOGY -- SCIE</v>
      </c>
      <c r="I11" s="7" t="str">
        <f>VLOOKUP(N11,[1]Revistas!$B$2:$G$62863,5,FALSE)</f>
        <v>10/139</v>
      </c>
      <c r="J11" s="7" t="str">
        <f>VLOOKUP(N11,[1]Revistas!$B$2:$G$62863,6,FALSE)</f>
        <v>SI</v>
      </c>
      <c r="K11" s="7" t="s">
        <v>62</v>
      </c>
      <c r="L11" s="7" t="s">
        <v>63</v>
      </c>
      <c r="M11" s="7">
        <v>0</v>
      </c>
      <c r="N11" s="7" t="s">
        <v>40</v>
      </c>
      <c r="O11" s="7" t="s">
        <v>64</v>
      </c>
      <c r="P11" s="7">
        <v>2020</v>
      </c>
      <c r="Q11" s="7">
        <v>9</v>
      </c>
      <c r="R11" s="7">
        <v>6</v>
      </c>
      <c r="S11" s="7"/>
      <c r="T11" s="7">
        <v>475</v>
      </c>
    </row>
    <row r="12" spans="2:20" s="8" customFormat="1">
      <c r="B12" s="6" t="s">
        <v>65</v>
      </c>
      <c r="C12" s="6" t="s">
        <v>66</v>
      </c>
      <c r="D12" s="6" t="s">
        <v>67</v>
      </c>
      <c r="E12" s="7" t="s">
        <v>31</v>
      </c>
      <c r="F12" s="7">
        <f>VLOOKUP(N12,[1]Revistas!$B$2:$G$62863,2,FALSE)</f>
        <v>5.5730000000000004</v>
      </c>
      <c r="G12" s="7" t="str">
        <f>VLOOKUP(N12,[1]Revistas!$B$2:$G$62863,3,FALSE)</f>
        <v>Q1</v>
      </c>
      <c r="H12" s="7" t="str">
        <f>VLOOKUP(N12,[1]Revistas!$B$2:$G$62863,4,FALSE)</f>
        <v>CHEMISTRY, MEDICINAL -- SCIE</v>
      </c>
      <c r="I12" s="7" t="str">
        <f>VLOOKUP(N12,[1]Revistas!$B$2:$G$62863,5,FALSE)</f>
        <v>5 DE 61</v>
      </c>
      <c r="J12" s="7" t="str">
        <f>VLOOKUP(N12,[1]Revistas!$B$2:$G$62863,6,FALSE)</f>
        <v>SI</v>
      </c>
      <c r="K12" s="7" t="s">
        <v>68</v>
      </c>
      <c r="L12" s="7" t="s">
        <v>69</v>
      </c>
      <c r="M12" s="7">
        <v>2</v>
      </c>
      <c r="N12" s="7" t="s">
        <v>70</v>
      </c>
      <c r="O12" s="7">
        <v>42064</v>
      </c>
      <c r="P12" s="7">
        <v>2020</v>
      </c>
      <c r="Q12" s="7">
        <v>190</v>
      </c>
      <c r="R12" s="7"/>
      <c r="S12" s="7"/>
      <c r="T12" s="7">
        <v>112090</v>
      </c>
    </row>
    <row r="13" spans="2:20" s="8" customFormat="1">
      <c r="B13" s="6" t="s">
        <v>71</v>
      </c>
      <c r="C13" s="6" t="s">
        <v>72</v>
      </c>
      <c r="D13" s="6" t="s">
        <v>73</v>
      </c>
      <c r="E13" s="7" t="s">
        <v>31</v>
      </c>
      <c r="F13" s="7">
        <f>VLOOKUP(N13,[1]Revistas!$B$2:$G$62863,2,FALSE)</f>
        <v>5.8929999999999998</v>
      </c>
      <c r="G13" s="7" t="str">
        <f>VLOOKUP(N13,[1]Revistas!$B$2:$G$62863,3,FALSE)</f>
        <v>Q1</v>
      </c>
      <c r="H13" s="7" t="str">
        <f>VLOOKUP(N13,[1]Revistas!$B$2:$G$62863,4,FALSE)</f>
        <v>PHARMACOLOGY &amp; PHARMACY -- SCIE</v>
      </c>
      <c r="I13" s="7" t="str">
        <f>VLOOKUP(N13,[1]Revistas!$B$2:$G$62863,5,FALSE)</f>
        <v>19/270</v>
      </c>
      <c r="J13" s="7" t="str">
        <f>VLOOKUP(N13,[1]Revistas!$B$2:$G$62863,6,FALSE)</f>
        <v>SI</v>
      </c>
      <c r="K13" s="7" t="s">
        <v>74</v>
      </c>
      <c r="L13" s="7" t="s">
        <v>75</v>
      </c>
      <c r="M13" s="7">
        <v>3</v>
      </c>
      <c r="N13" s="7" t="s">
        <v>76</v>
      </c>
      <c r="O13" s="7" t="s">
        <v>77</v>
      </c>
      <c r="P13" s="7">
        <v>2020</v>
      </c>
      <c r="Q13" s="7">
        <v>152</v>
      </c>
      <c r="R13" s="7"/>
      <c r="S13" s="7"/>
      <c r="T13" s="7">
        <v>104597</v>
      </c>
    </row>
    <row r="14" spans="2:20" s="8" customFormat="1">
      <c r="B14" s="6" t="s">
        <v>78</v>
      </c>
      <c r="C14" s="6" t="s">
        <v>79</v>
      </c>
      <c r="D14" s="6" t="s">
        <v>80</v>
      </c>
      <c r="E14" s="7" t="s">
        <v>31</v>
      </c>
      <c r="F14" s="7">
        <f>VLOOKUP(N14,[1]Revistas!$B$2:$G$62863,2,FALSE)</f>
        <v>3.9089999999999998</v>
      </c>
      <c r="G14" s="7" t="str">
        <f>VLOOKUP(N14,[1]Revistas!$B$2:$G$62863,3,FALSE)</f>
        <v>Q2</v>
      </c>
      <c r="H14" s="7" t="str">
        <f>VLOOKUP(N14,[1]Revistas!$B$2:$G$62863,4,FALSE)</f>
        <v>NEUROSCIENCES -- SCIE</v>
      </c>
      <c r="I14" s="7" t="str">
        <f>VLOOKUP(N14,[1]Revistas!$B$2:$G$62863,5,FALSE)</f>
        <v>92/271</v>
      </c>
      <c r="J14" s="7" t="str">
        <f>VLOOKUP(N14,[1]Revistas!$B$2:$G$62863,6,FALSE)</f>
        <v>NO</v>
      </c>
      <c r="K14" s="7" t="s">
        <v>81</v>
      </c>
      <c r="L14" s="7" t="s">
        <v>82</v>
      </c>
      <c r="M14" s="7">
        <v>0</v>
      </c>
      <c r="N14" s="7" t="s">
        <v>83</v>
      </c>
      <c r="O14" s="7"/>
      <c r="P14" s="7">
        <v>2020</v>
      </c>
      <c r="Q14" s="7">
        <v>77</v>
      </c>
      <c r="R14" s="7">
        <v>3</v>
      </c>
      <c r="S14" s="7">
        <v>1353</v>
      </c>
      <c r="T14" s="7">
        <v>1368</v>
      </c>
    </row>
    <row r="15" spans="2:20" s="1" customFormat="1">
      <c r="B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 hidden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 hidden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 hidden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 hidden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 hidden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 hidden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 hidden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 hidden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 hidden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 hidden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 hidden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 hidden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 hidden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 hidden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 hidden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 hidden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 hidden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 hidden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 hidden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 hidden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 hidden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 hidden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 hidden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 hidden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 hidden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 hidden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 hidden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 hidden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 hidden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 hidden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 hidden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 hidden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 hidden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 hidden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 hidden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 hidden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 hidden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 hidden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 hidden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 hidden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 hidden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 hidden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 hidden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 hidden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 hidden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 hidden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 hidden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 hidden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 hidden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 hidden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 hidden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 hidden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 hidden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 hidden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 hidden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 hidden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 hidden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 hidden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 hidden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 hidden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 hidden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 hidden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 hidden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 hidden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 hidden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 hidden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 hidden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 hidden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 hidden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 hidden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 hidden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 hidden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 hidden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 hidden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 hidden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 hidden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 hidden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 hidden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 hidden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 hidden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 hidden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 hidden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 hidden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 hidden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 hidden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 hidden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 hidden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 hidden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 hidden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 hidden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 hidden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 hidden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 hidden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 hidden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 hidden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 hidden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 hidden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 hidden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 hidden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 hidden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 hidden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 hidden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 hidden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 hidden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 hidden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 hidden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 hidden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 hidden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 hidden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 hidden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 hidden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 hidden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 hidden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 hidden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 hidden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 hidden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 hidden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 hidden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 hidden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 hidden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 hidden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 hidden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 hidden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 hidden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 hidden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 hidden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 hidden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 hidden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 hidden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 hidden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 hidden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 hidden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 hidden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 hidden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 hidden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 hidden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 hidden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 hidden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 hidden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 hidden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 hidden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 hidden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 hidden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 hidden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 hidden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 hidden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 hidden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 hidden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 hidden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 hidden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 hidden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 hidden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 hidden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 hidden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 hidden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 hidden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 hidden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 hidden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 hidden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 hidden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 hidden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 hidden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 hidden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 hidden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 hidden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 hidden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 hidden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 hidden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 hidden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 hidden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 hidden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 hidden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 hidden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 hidden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 hidden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 hidden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 hidden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 hidden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 hidden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 hidden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 hidden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 hidden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 hidden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 hidden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 hidden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 hidden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 hidden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 hidden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 hidden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 hidden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 hidden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 hidden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 hidden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 hidden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 hidden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 hidden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 hidden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 hidden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 hidden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 hidden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 hidden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 hidden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 hidden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 hidden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 hidden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 hidden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 hidden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 hidden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 hidden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 hidden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 hidden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 hidden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 hidden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 hidden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 hidden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 hidden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 hidden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 hidden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 hidden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 hidden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 hidden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 hidden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 hidden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 hidden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 hidden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 hidden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 hidden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 hidden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 hidden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 hidden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 hidden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 hidden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 hidden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 hidden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 hidden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 hidden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 hidden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 hidden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 hidden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 hidden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 hidden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 hidden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 hidden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 hidden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 hidden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 hidden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 hidden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 hidden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 hidden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 hidden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 hidden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 hidden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 hidden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 hidden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 hidden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 hidden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 hidden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 hidden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 hidden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 hidden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 hidden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 hidden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 hidden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 hidden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 hidden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 hidden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 hidden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 hidden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 hidden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 hidden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 hidden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 hidden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 hidden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 hidden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 hidden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 hidden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 hidden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 hidden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 hidden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 hidden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 hidden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 hidden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 hidden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 hidden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 hidden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 hidden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 hidden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 hidden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 hidden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 hidden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 hidden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 hidden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 hidden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 hidden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 hidden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 hidden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 hidden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 hidden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 hidden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 hidden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 hidden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 hidden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 hidden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 hidden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 hidden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 hidden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 hidden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 hidden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 hidden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 hidden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 hidden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 hidden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 hidden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 hidden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 hidden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 hidden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 hidden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 hidden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 hidden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 hidden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 hidden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 hidden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 hidden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 hidden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 hidden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 hidden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 hidden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 hidden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 hidden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 hidden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 hidden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 hidden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 hidden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 hidden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 hidden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 hidden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 hidden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 hidden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 hidden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 hidden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 hidden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 hidden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 hidden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 hidden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 hidden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 hidden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 hidden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 hidden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 hidden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 hidden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 hidden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 hidden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 hidden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 hidden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 hidden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 hidden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 hidden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 hidden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 hidden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 hidden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 hidden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 hidden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 hidden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 hidden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 hidden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 hidden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 hidden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 hidden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 hidden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 hidden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 hidden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 hidden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 hidden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 hidden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 hidden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 hidden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 hidden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 hidden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 hidden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 hidden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 hidden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 hidden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 hidden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 hidden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 hidden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 hidden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 hidden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 hidden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 hidden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 hidden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 hidden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 hidden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 hidden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 hidden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 hidden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 hidden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 hidden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 hidden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 hidden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 hidden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 hidden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 hidden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 hidden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 hidden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 hidden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 hidden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 hidden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 hidden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 hidden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 hidden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 hidden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 hidden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 hidden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 hidden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 hidden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 hidden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 hidden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 hidden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 hidden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 hidden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 hidden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 hidden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 hidden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 hidden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 hidden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 hidden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 hidden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 hidden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 hidden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 hidden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 hidden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 hidden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 hidden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 hidden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 hidden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 hidden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 hidden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 hidden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 hidden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 hidden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 hidden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 hidden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 hidden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 hidden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 hidden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 hidden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 hidden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 hidden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 hidden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 hidden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 hidden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 hidden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 hidden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 hidden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 hidden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 hidden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 hidden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 hidden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 hidden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 hidden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 hidden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 hidden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 hidden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 hidden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 hidden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 hidden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 hidden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 hidden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 hidden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 hidden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 hidden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 hidden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 hidden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 hidden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 hidden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 hidden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 hidden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 hidden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 hidden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 hidden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 hidden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 hidden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 hidden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 hidden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 hidden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 hidden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 hidden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 hidden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 hidden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 hidden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 hidden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 hidden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 hidden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 hidden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 hidden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 hidden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 hidden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 hidden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 hidden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 hidden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 hidden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 hidden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 hidden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 hidden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 hidden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 hidden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 hidden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 hidden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 hidden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 hidden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 hidden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 hidden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 hidden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 hidden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 hidden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 hidden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 hidden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 hidden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 hidden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 hidden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 hidden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 hidden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 hidden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 hidden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 hidden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 hidden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 hidden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 hidden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 hidden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 hidden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 hidden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 hidden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 hidden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 hidden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 hidden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 hidden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 hidden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 hidden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 hidden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 hidden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 hidden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 hidden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 hidden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 hidden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 hidden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 hidden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 hidden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 hidden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 hidden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 hidden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 hidden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 hidden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 hidden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 hidden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 hidden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 hidden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 hidden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 hidden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 hidden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 hidden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 hidden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 hidden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 hidden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 hidden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 hidden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 hidden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 hidden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 hidden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 hidden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 hidden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 hidden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 hidden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 hidden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 hidden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 hidden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 hidden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 hidden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 hidden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 hidden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 hidden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 hidden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 hidden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 hidden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 hidden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 hidden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 hidden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 hidden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 hidden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 hidden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 hidden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 hidden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 hidden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 hidden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 hidden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 hidden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 hidden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 hidden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 hidden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 hidden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 hidden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 hidden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 hidden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 hidden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 hidden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 hidden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 hidden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 hidden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 hidden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 hidden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 hidden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 hidden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 hidden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 hidden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 hidden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 hidden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 hidden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 hidden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 hidden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 hidden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 hidden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 hidden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 hidden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 hidden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 hidden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 hidden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 hidden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 hidden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 hidden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 hidden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 hidden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 hidden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 hidden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 hidden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 hidden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 hidden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 hidden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 hidden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 hidden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 hidden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 hidden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 hidden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 hidden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 hidden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 hidden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 hidden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 hidden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 hidden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 hidden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 hidden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 hidden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 hidden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 hidden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 hidden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 hidden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 hidden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 hidden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 hidden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 hidden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 hidden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 hidden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 hidden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 hidden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 hidden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 hidden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 hidden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 hidden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 hidden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 hidden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 hidden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 hidden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 hidden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 hidden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 hidden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 hidden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 hidden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 hidden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 hidden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 hidden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 hidden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 hidden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 hidden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 hidden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 hidden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 hidden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 hidden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 hidden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 hidden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 hidden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 hidden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 hidden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 hidden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 hidden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 hidden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 hidden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 hidden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 hidden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 hidden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 hidden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 hidden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 hidden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 hidden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 hidden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 hidden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 hidden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 hidden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 hidden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 hidden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 hidden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 hidden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 hidden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 hidden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 hidden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 hidden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 hidden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 hidden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 hidden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 hidden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 hidden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 hidden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 hidden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 hidden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 hidden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 hidden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 hidden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 hidden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 hidden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 hidden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 hidden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 hidden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 hidden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 hidden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 hidden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 hidden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 hidden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 hidden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 hidden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 hidden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 hidden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 hidden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 hidden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 hidden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 hidden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 hidden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 hidden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 hidden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 hidden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 hidden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 hidden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 hidden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 hidden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 hidden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 hidden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 hidden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 hidden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 hidden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 hidden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 hidden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 hidden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 hidden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 hidden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 hidden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 hidden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 hidden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 hidden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 hidden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 hidden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 hidden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 hidden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 hidden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 hidden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 hidden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 hidden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 hidden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 hidden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 hidden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 hidden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 hidden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 hidden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 hidden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 hidden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 hidden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 hidden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 hidden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 hidden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 hidden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 hidden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 hidden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 hidden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 hidden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 hidden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 hidden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 hidden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 hidden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 hidden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 hidden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 hidden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 hidden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 hidden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 hidden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 hidden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 hidden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 hidden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 hidden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 hidden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 hidden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 hidden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 hidden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 hidden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 hidden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 hidden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 hidden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 hidden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 hidden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 hidden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 hidden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 hidden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 hidden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 hidden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 hidden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 hidden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 hidden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 hidden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 hidden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 hidden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 hidden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 hidden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 hidden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 hidden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 hidden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 hidden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 hidden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 hidden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 hidden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 hidden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 hidden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 hidden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 hidden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 hidden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 hidden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 hidden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 hidden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 hidden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 hidden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 hidden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 hidden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 hidden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 hidden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 hidden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 hidden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 hidden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 hidden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 hidden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 hidden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 hidden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 hidden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 hidden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 hidden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 hidden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 hidden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 hidden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 hidden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 hidden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 hidden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 hidden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 hidden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 hidden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 hidden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 hidden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 hidden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 hidden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 hidden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 hidden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 hidden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 hidden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 hidden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 hidden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 hidden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 hidden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 hidden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 hidden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 hidden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 hidden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 hidden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 hidden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 hidden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 hidden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 hidden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 hidden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 hidden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 hidden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 hidden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 hidden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 hidden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 hidden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 hidden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 hidden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 hidden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 hidden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 hidden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 hidden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 hidden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 hidden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 hidden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 hidden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 hidden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 hidden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 hidden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 hidden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 hidden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 hidden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 hidden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 hidden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 hidden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 hidden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 hidden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 hidden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 hidden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 hidden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 hidden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 hidden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 hidden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 hidden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 hidden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 hidden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 hidden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 hidden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 hidden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 hidden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 hidden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 hidden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 hidden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 hidden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 hidden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 hidden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 hidden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 hidden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 hidden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 hidden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 hidden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 hidden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 hidden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 hidden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 hidden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 hidden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 hidden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 hidden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 hidden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 hidden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 hidden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 hidden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 hidden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 hidden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 hidden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 hidden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 hidden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 hidden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 hidden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 hidden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 hidden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 hidden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 hidden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 hidden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 hidden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 hidden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 hidden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 hidden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 hidden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 hidden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 hidden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 hidden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 hidden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 hidden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 hidden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 hidden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hidden="1"/>
    <row r="1043" spans="2:20" s="8" customFormat="1" hidden="1"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</row>
    <row r="1044" spans="2:20" s="1" customFormat="1" hidden="1">
      <c r="B1044" s="1" t="s">
        <v>4</v>
      </c>
      <c r="C1044" s="1" t="s">
        <v>4</v>
      </c>
      <c r="D1044" s="1" t="s">
        <v>4</v>
      </c>
      <c r="E1044" s="2" t="s">
        <v>5</v>
      </c>
      <c r="F1044" s="2" t="s">
        <v>4</v>
      </c>
      <c r="G1044" s="2" t="s">
        <v>6</v>
      </c>
      <c r="H1044" s="2" t="s">
        <v>84</v>
      </c>
      <c r="I1044" s="2" t="s">
        <v>4</v>
      </c>
      <c r="J1044" s="2" t="s">
        <v>9</v>
      </c>
      <c r="K1044" s="2" t="s">
        <v>85</v>
      </c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 hidden="1">
      <c r="B1045" s="1" t="s">
        <v>31</v>
      </c>
      <c r="C1045" s="1">
        <f>DCOUNTA(A4:T1038,C1044,B1044:B1045)</f>
        <v>6</v>
      </c>
      <c r="D1045" s="1" t="s">
        <v>31</v>
      </c>
      <c r="E1045" s="2">
        <f>DSUM(A4:T1039,F4,D1044:D1045)</f>
        <v>28.315999999999999</v>
      </c>
      <c r="F1045" s="2" t="s">
        <v>31</v>
      </c>
      <c r="G1045" s="2" t="s">
        <v>86</v>
      </c>
      <c r="H1045" s="2">
        <f>DCOUNTA(A4:T1039,G4,F1044:G1045)</f>
        <v>3</v>
      </c>
      <c r="I1045" s="2" t="s">
        <v>31</v>
      </c>
      <c r="J1045" s="2" t="s">
        <v>87</v>
      </c>
      <c r="K1045" s="2">
        <f>DCOUNTA(A4:T1039,J4,I1044:J1045)</f>
        <v>3</v>
      </c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1" customFormat="1" hidden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0" s="1" customFormat="1" hidden="1">
      <c r="B1047" s="1" t="s">
        <v>4</v>
      </c>
      <c r="D1047" s="1" t="s">
        <v>4</v>
      </c>
      <c r="E1047" s="2" t="s">
        <v>5</v>
      </c>
      <c r="F1047" s="2" t="s">
        <v>4</v>
      </c>
      <c r="G1047" s="2" t="s">
        <v>6</v>
      </c>
      <c r="H1047" s="2" t="s">
        <v>84</v>
      </c>
      <c r="I1047" s="2" t="s">
        <v>4</v>
      </c>
      <c r="J1047" s="2" t="s">
        <v>9</v>
      </c>
      <c r="K1047" s="2" t="s">
        <v>85</v>
      </c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1" customFormat="1" hidden="1">
      <c r="B1048" s="1" t="s">
        <v>88</v>
      </c>
      <c r="C1048" s="1">
        <f>DCOUNTA(A4:T1039,E4,B1047:B1048)</f>
        <v>0</v>
      </c>
      <c r="D1048" s="1" t="s">
        <v>88</v>
      </c>
      <c r="E1048" s="2">
        <f>DSUM(A4:T1039,E1047,D1047:D1048)</f>
        <v>0</v>
      </c>
      <c r="F1048" s="2" t="s">
        <v>88</v>
      </c>
      <c r="G1048" s="2" t="s">
        <v>86</v>
      </c>
      <c r="H1048" s="2">
        <f>DCOUNTA(A4:T1039,G4,F1047:G1048)</f>
        <v>0</v>
      </c>
      <c r="I1048" s="2" t="s">
        <v>88</v>
      </c>
      <c r="J1048" s="2" t="s">
        <v>87</v>
      </c>
      <c r="K1048" s="2">
        <f>DCOUNTA(A4:T1039,J4,I1047:J1048)</f>
        <v>0</v>
      </c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2:20" s="1" customFormat="1" hidden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2:20" s="1" customFormat="1" hidden="1">
      <c r="B1050" s="1" t="s">
        <v>4</v>
      </c>
      <c r="D1050" s="1" t="s">
        <v>4</v>
      </c>
      <c r="E1050" s="2" t="s">
        <v>5</v>
      </c>
      <c r="F1050" s="2" t="s">
        <v>4</v>
      </c>
      <c r="G1050" s="2" t="s">
        <v>6</v>
      </c>
      <c r="H1050" s="2" t="s">
        <v>84</v>
      </c>
      <c r="I1050" s="2" t="s">
        <v>4</v>
      </c>
      <c r="J1050" s="2" t="s">
        <v>9</v>
      </c>
      <c r="K1050" s="2" t="s">
        <v>85</v>
      </c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0" s="1" customFormat="1" hidden="1">
      <c r="B1051" s="1" t="s">
        <v>89</v>
      </c>
      <c r="C1051" s="1">
        <f>DCOUNTA(A4:T1039,E4,B1050:B1051)</f>
        <v>0</v>
      </c>
      <c r="D1051" s="1" t="s">
        <v>89</v>
      </c>
      <c r="E1051" s="2">
        <f>DSUM(A4:T1039,F4,D1050:D1051)</f>
        <v>0</v>
      </c>
      <c r="F1051" s="2" t="s">
        <v>89</v>
      </c>
      <c r="G1051" s="2" t="s">
        <v>86</v>
      </c>
      <c r="H1051" s="2">
        <f>DCOUNTA(A4:T1039,G4,F1050:G1051)</f>
        <v>0</v>
      </c>
      <c r="I1051" s="2" t="s">
        <v>89</v>
      </c>
      <c r="J1051" s="2" t="s">
        <v>87</v>
      </c>
      <c r="K1051" s="2">
        <f>DCOUNTA(A4:T1039,J4,I1050:J1051)</f>
        <v>0</v>
      </c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2:20" s="1" customFormat="1" hidden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2:20" s="1" customFormat="1" hidden="1">
      <c r="B1053" s="1" t="s">
        <v>4</v>
      </c>
      <c r="D1053" s="1" t="s">
        <v>4</v>
      </c>
      <c r="E1053" s="2" t="s">
        <v>5</v>
      </c>
      <c r="F1053" s="2" t="s">
        <v>4</v>
      </c>
      <c r="G1053" s="2" t="s">
        <v>6</v>
      </c>
      <c r="H1053" s="2" t="s">
        <v>84</v>
      </c>
      <c r="I1053" s="2" t="s">
        <v>4</v>
      </c>
      <c r="J1053" s="2" t="s">
        <v>9</v>
      </c>
      <c r="K1053" s="2" t="s">
        <v>85</v>
      </c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2:20" s="1" customFormat="1" hidden="1">
      <c r="B1054" s="1" t="s">
        <v>90</v>
      </c>
      <c r="C1054" s="1">
        <f>DCOUNTA(C4:T1039,E4,B1053:B1054)</f>
        <v>0</v>
      </c>
      <c r="D1054" s="1" t="s">
        <v>90</v>
      </c>
      <c r="E1054" s="2">
        <f>DSUM(A4:T1039,F4,D1053:D1054)</f>
        <v>0</v>
      </c>
      <c r="F1054" s="2" t="s">
        <v>90</v>
      </c>
      <c r="G1054" s="2" t="s">
        <v>86</v>
      </c>
      <c r="H1054" s="2">
        <f>DCOUNTA(A4:T1039,G4,F1053:G1054)</f>
        <v>0</v>
      </c>
      <c r="I1054" s="2" t="s">
        <v>90</v>
      </c>
      <c r="J1054" s="2" t="s">
        <v>87</v>
      </c>
      <c r="K1054" s="2">
        <f>DCOUNTA(A4:T1039,J4,I1053:J1054)</f>
        <v>0</v>
      </c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2:20" s="1" customFormat="1" hidden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2:20" s="1" customFormat="1" hidden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2:20" s="1" customFormat="1" hidden="1">
      <c r="B1057" s="1" t="s">
        <v>4</v>
      </c>
      <c r="D1057" s="1" t="s">
        <v>4</v>
      </c>
      <c r="E1057" s="2" t="s">
        <v>5</v>
      </c>
      <c r="F1057" s="2" t="s">
        <v>4</v>
      </c>
      <c r="G1057" s="2" t="s">
        <v>6</v>
      </c>
      <c r="H1057" s="2" t="s">
        <v>84</v>
      </c>
      <c r="I1057" s="2" t="s">
        <v>4</v>
      </c>
      <c r="J1057" s="2" t="s">
        <v>9</v>
      </c>
      <c r="K1057" s="2" t="s">
        <v>85</v>
      </c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2:20" s="1" customFormat="1" hidden="1">
      <c r="B1058" s="1" t="s">
        <v>91</v>
      </c>
      <c r="C1058" s="1">
        <f>DCOUNTA(A4:T1039,E4,B1057:B1058)</f>
        <v>0</v>
      </c>
      <c r="D1058" s="1" t="s">
        <v>91</v>
      </c>
      <c r="E1058" s="2">
        <f>DSUM(A4:T1039,F4,D1057:D1058)</f>
        <v>0</v>
      </c>
      <c r="F1058" s="2" t="s">
        <v>91</v>
      </c>
      <c r="G1058" s="2" t="s">
        <v>86</v>
      </c>
      <c r="H1058" s="2">
        <f>DCOUNTA(A4:T1039,G4,F1057:G1058)</f>
        <v>0</v>
      </c>
      <c r="I1058" s="2" t="s">
        <v>91</v>
      </c>
      <c r="J1058" s="2" t="s">
        <v>87</v>
      </c>
      <c r="K1058" s="2">
        <f>DCOUNTA(A4:T1039,J4,I1057:J1058)</f>
        <v>0</v>
      </c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2:20" s="1" customFormat="1" hidden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2:20" s="1" customFormat="1" hidden="1">
      <c r="B1060" s="1" t="s">
        <v>4</v>
      </c>
      <c r="D1060" s="1" t="s">
        <v>4</v>
      </c>
      <c r="E1060" s="2" t="s">
        <v>5</v>
      </c>
      <c r="F1060" s="2" t="s">
        <v>4</v>
      </c>
      <c r="G1060" s="2" t="s">
        <v>6</v>
      </c>
      <c r="H1060" s="2" t="s">
        <v>84</v>
      </c>
      <c r="I1060" s="2" t="s">
        <v>4</v>
      </c>
      <c r="J1060" s="2" t="s">
        <v>9</v>
      </c>
      <c r="K1060" s="2" t="s">
        <v>85</v>
      </c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2:20" s="1" customFormat="1" hidden="1">
      <c r="B1061" s="1" t="s">
        <v>23</v>
      </c>
      <c r="C1061" s="1">
        <f>DCOUNTA(B4:T1039,B1060,B1060:B1061)</f>
        <v>4</v>
      </c>
      <c r="D1061" s="1" t="s">
        <v>23</v>
      </c>
      <c r="E1061" s="2">
        <f>DSUM(A4:T1039,F4,D1060:D1061)</f>
        <v>40.277999999999999</v>
      </c>
      <c r="F1061" s="2" t="s">
        <v>23</v>
      </c>
      <c r="G1061" s="2" t="s">
        <v>86</v>
      </c>
      <c r="H1061" s="2">
        <f>DCOUNTA(A4:T1039,G4,F1060:G1061)</f>
        <v>3</v>
      </c>
      <c r="I1061" s="2" t="s">
        <v>23</v>
      </c>
      <c r="J1061" s="2" t="s">
        <v>87</v>
      </c>
      <c r="K1061" s="2">
        <f>DCOUNTA(A4:T1039,J4,I1060:J1061)</f>
        <v>3</v>
      </c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2:20" s="1" customFormat="1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2:20" s="1" customFormat="1" ht="15.75">
      <c r="C1063" s="12" t="s">
        <v>92</v>
      </c>
      <c r="D1063" s="12" t="s">
        <v>93</v>
      </c>
      <c r="E1063" s="12" t="s">
        <v>94</v>
      </c>
      <c r="F1063" s="12" t="s">
        <v>95</v>
      </c>
      <c r="G1063" s="12" t="s">
        <v>96</v>
      </c>
      <c r="H1063" s="2"/>
      <c r="I1063" s="2"/>
      <c r="J1063" s="2"/>
      <c r="K1063" s="2"/>
      <c r="L1063" s="2"/>
      <c r="M1063" s="2"/>
      <c r="N1063" s="2"/>
      <c r="O1063" s="13"/>
      <c r="P1063" s="2"/>
      <c r="Q1063" s="2"/>
      <c r="R1063" s="2"/>
      <c r="S1063" s="2"/>
      <c r="T1063" s="2"/>
    </row>
    <row r="1064" spans="2:20" s="1" customFormat="1" ht="15.75">
      <c r="C1064" s="14">
        <f>C1045</f>
        <v>6</v>
      </c>
      <c r="D1064" s="15" t="s">
        <v>97</v>
      </c>
      <c r="E1064" s="15">
        <f>E1045</f>
        <v>28.315999999999999</v>
      </c>
      <c r="F1064" s="14">
        <f>H1045</f>
        <v>3</v>
      </c>
      <c r="G1064" s="14">
        <f>K1045</f>
        <v>3</v>
      </c>
      <c r="H1064" s="2"/>
      <c r="I1064" s="2"/>
      <c r="J1064" s="2"/>
      <c r="K1064" s="2"/>
      <c r="L1064" s="2"/>
      <c r="M1064" s="2"/>
      <c r="N1064" s="2"/>
      <c r="O1064" s="13"/>
      <c r="P1064" s="2"/>
      <c r="Q1064" s="2"/>
      <c r="R1064" s="2"/>
      <c r="S1064" s="2"/>
      <c r="T1064" s="2"/>
    </row>
    <row r="1065" spans="2:20" s="1" customFormat="1" ht="15.75">
      <c r="C1065" s="14">
        <f>C1048</f>
        <v>0</v>
      </c>
      <c r="D1065" s="15" t="s">
        <v>98</v>
      </c>
      <c r="E1065" s="15">
        <f>E1048</f>
        <v>0</v>
      </c>
      <c r="F1065" s="14">
        <f>H1048</f>
        <v>0</v>
      </c>
      <c r="G1065" s="14">
        <f>K1048</f>
        <v>0</v>
      </c>
      <c r="H1065" s="2"/>
      <c r="I1065" s="2"/>
      <c r="J1065" s="2"/>
      <c r="K1065" s="2"/>
      <c r="L1065" s="2"/>
      <c r="M1065" s="2"/>
      <c r="N1065" s="2"/>
      <c r="O1065" s="13"/>
      <c r="P1065" s="2"/>
      <c r="Q1065" s="2"/>
      <c r="R1065" s="2"/>
      <c r="S1065" s="2"/>
      <c r="T1065" s="2"/>
    </row>
    <row r="1066" spans="2:20" s="1" customFormat="1" ht="15.75">
      <c r="C1066" s="14">
        <f>C1051</f>
        <v>0</v>
      </c>
      <c r="D1066" s="15" t="s">
        <v>99</v>
      </c>
      <c r="E1066" s="15">
        <f>E1051</f>
        <v>0</v>
      </c>
      <c r="F1066" s="14">
        <f>H1051</f>
        <v>0</v>
      </c>
      <c r="G1066" s="14">
        <f>K1051</f>
        <v>0</v>
      </c>
      <c r="H1066" s="2"/>
      <c r="I1066" s="2"/>
      <c r="J1066" s="2"/>
      <c r="K1066" s="2"/>
      <c r="L1066" s="2"/>
      <c r="M1066" s="2"/>
      <c r="N1066" s="2"/>
      <c r="O1066" s="13"/>
      <c r="P1066" s="2"/>
      <c r="Q1066" s="2"/>
      <c r="R1066" s="2"/>
      <c r="S1066" s="2"/>
      <c r="T1066" s="2"/>
    </row>
    <row r="1067" spans="2:20" s="1" customFormat="1" ht="15.75">
      <c r="C1067" s="14">
        <f>C1054</f>
        <v>0</v>
      </c>
      <c r="D1067" s="15" t="s">
        <v>100</v>
      </c>
      <c r="E1067" s="15">
        <f>E1054</f>
        <v>0</v>
      </c>
      <c r="F1067" s="14">
        <f>H1054</f>
        <v>0</v>
      </c>
      <c r="G1067" s="14">
        <f>K1054</f>
        <v>0</v>
      </c>
      <c r="H1067" s="2"/>
      <c r="I1067" s="2"/>
      <c r="J1067" s="2"/>
      <c r="K1067" s="2"/>
      <c r="L1067" s="2"/>
      <c r="M1067" s="2"/>
      <c r="N1067" s="2"/>
      <c r="O1067" s="13"/>
      <c r="P1067" s="2"/>
      <c r="Q1067" s="2"/>
      <c r="R1067" s="2"/>
      <c r="S1067" s="2"/>
      <c r="T1067" s="2"/>
    </row>
    <row r="1068" spans="2:20" s="1" customFormat="1" ht="15.75">
      <c r="C1068" s="14">
        <f>C1058</f>
        <v>0</v>
      </c>
      <c r="D1068" s="15" t="s">
        <v>91</v>
      </c>
      <c r="E1068" s="15">
        <f>E1058</f>
        <v>0</v>
      </c>
      <c r="F1068" s="14">
        <f>H1058</f>
        <v>0</v>
      </c>
      <c r="G1068" s="14">
        <f>K1058</f>
        <v>0</v>
      </c>
      <c r="H1068" s="2"/>
      <c r="I1068" s="2"/>
      <c r="J1068" s="2"/>
      <c r="K1068" s="2"/>
      <c r="L1068" s="2"/>
      <c r="M1068" s="2"/>
      <c r="N1068" s="2"/>
      <c r="O1068" s="13"/>
      <c r="P1068" s="2"/>
      <c r="Q1068" s="2"/>
      <c r="R1068" s="2"/>
      <c r="S1068" s="2"/>
      <c r="T1068" s="2"/>
    </row>
    <row r="1069" spans="2:20" s="1" customFormat="1" ht="15.75">
      <c r="C1069" s="14">
        <f>C1061</f>
        <v>4</v>
      </c>
      <c r="D1069" s="15" t="s">
        <v>101</v>
      </c>
      <c r="E1069" s="15">
        <f>E1061</f>
        <v>40.277999999999999</v>
      </c>
      <c r="F1069" s="14">
        <f>H1061</f>
        <v>3</v>
      </c>
      <c r="G1069" s="14">
        <f>K1061</f>
        <v>3</v>
      </c>
      <c r="H1069" s="2"/>
      <c r="I1069" s="2"/>
      <c r="J1069" s="2"/>
      <c r="K1069" s="2"/>
      <c r="L1069" s="2"/>
      <c r="M1069" s="2"/>
      <c r="N1069" s="2"/>
      <c r="O1069" s="13"/>
      <c r="P1069" s="2"/>
      <c r="Q1069" s="2"/>
      <c r="R1069" s="2"/>
      <c r="S1069" s="2"/>
      <c r="T1069" s="2"/>
    </row>
    <row r="1070" spans="2:20" s="1" customFormat="1" ht="15.75">
      <c r="C1070" s="16"/>
      <c r="D1070" s="12" t="s">
        <v>102</v>
      </c>
      <c r="E1070" s="12">
        <f>E1064</f>
        <v>28.315999999999999</v>
      </c>
      <c r="F1070" s="16"/>
      <c r="G1070" s="2"/>
      <c r="H1070" s="2"/>
      <c r="I1070" s="2"/>
      <c r="J1070" s="2"/>
      <c r="K1070" s="2"/>
      <c r="L1070" s="2"/>
      <c r="M1070" s="2"/>
      <c r="N1070" s="2"/>
      <c r="O1070" s="13"/>
      <c r="P1070" s="2"/>
      <c r="Q1070" s="2"/>
      <c r="R1070" s="2"/>
      <c r="S1070" s="2"/>
      <c r="T1070" s="2"/>
    </row>
    <row r="1071" spans="2:20" s="1" customFormat="1" ht="15.75">
      <c r="C1071" s="16"/>
      <c r="D1071" s="12" t="s">
        <v>103</v>
      </c>
      <c r="E1071" s="12">
        <f>E1064+E1065+E1066+E1067+E1068+E1069</f>
        <v>68.593999999999994</v>
      </c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2:20" s="1" customFormat="1" ht="12.75" customHeigh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2021-02-17T22:20:10Z</dcterms:created>
  <dcterms:modified xsi:type="dcterms:W3CDTF">2021-02-17T22:20:29Z</dcterms:modified>
</cp:coreProperties>
</file>