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65" i="1"/>
  <c r="C1073" s="1"/>
  <c r="K1062"/>
  <c r="G1072" s="1"/>
  <c r="H1062"/>
  <c r="F1072" s="1"/>
  <c r="E1062"/>
  <c r="E1072" s="1"/>
  <c r="C1062"/>
  <c r="C1072" s="1"/>
  <c r="C1058"/>
  <c r="C1071" s="1"/>
  <c r="K1055"/>
  <c r="G1070" s="1"/>
  <c r="H1055"/>
  <c r="F1070" s="1"/>
  <c r="E1055"/>
  <c r="E1070" s="1"/>
  <c r="C1055"/>
  <c r="C1070" s="1"/>
  <c r="C1052"/>
  <c r="C1069" s="1"/>
  <c r="C1049"/>
  <c r="C1068" s="1"/>
  <c r="J46"/>
  <c r="I46"/>
  <c r="H46"/>
  <c r="G46"/>
  <c r="F46"/>
  <c r="J45"/>
  <c r="I45"/>
  <c r="H45"/>
  <c r="G45"/>
  <c r="F45"/>
  <c r="J44"/>
  <c r="I44"/>
  <c r="H44"/>
  <c r="G44"/>
  <c r="F44"/>
  <c r="J43"/>
  <c r="I43"/>
  <c r="H43"/>
  <c r="G43"/>
  <c r="F43"/>
  <c r="J42"/>
  <c r="I42"/>
  <c r="H42"/>
  <c r="G42"/>
  <c r="F42"/>
  <c r="J41"/>
  <c r="I41"/>
  <c r="H41"/>
  <c r="G41"/>
  <c r="F41"/>
  <c r="J40"/>
  <c r="I40"/>
  <c r="H40"/>
  <c r="G40"/>
  <c r="F40"/>
  <c r="J39"/>
  <c r="I39"/>
  <c r="H39"/>
  <c r="G39"/>
  <c r="F39"/>
  <c r="J38"/>
  <c r="I38"/>
  <c r="H38"/>
  <c r="G38"/>
  <c r="F38"/>
  <c r="J37"/>
  <c r="I37"/>
  <c r="H37"/>
  <c r="G37"/>
  <c r="F37"/>
  <c r="J36"/>
  <c r="I36"/>
  <c r="H36"/>
  <c r="G36"/>
  <c r="F36"/>
  <c r="J35"/>
  <c r="I35"/>
  <c r="H35"/>
  <c r="G35"/>
  <c r="F35"/>
  <c r="J34"/>
  <c r="I34"/>
  <c r="H34"/>
  <c r="G34"/>
  <c r="F34"/>
  <c r="J33"/>
  <c r="K1052" s="1"/>
  <c r="G1069" s="1"/>
  <c r="I33"/>
  <c r="H33"/>
  <c r="G33"/>
  <c r="H1052" s="1"/>
  <c r="F1069" s="1"/>
  <c r="F33"/>
  <c r="E1052" s="1"/>
  <c r="E1069" s="1"/>
  <c r="J32"/>
  <c r="I32"/>
  <c r="H32"/>
  <c r="G32"/>
  <c r="F32"/>
  <c r="J31"/>
  <c r="I31"/>
  <c r="H31"/>
  <c r="G31"/>
  <c r="F31"/>
  <c r="J30"/>
  <c r="I30"/>
  <c r="H30"/>
  <c r="G30"/>
  <c r="F30"/>
  <c r="J29"/>
  <c r="I29"/>
  <c r="H29"/>
  <c r="G29"/>
  <c r="F29"/>
  <c r="J28"/>
  <c r="I28"/>
  <c r="H28"/>
  <c r="G28"/>
  <c r="F28"/>
  <c r="J27"/>
  <c r="I27"/>
  <c r="H27"/>
  <c r="G27"/>
  <c r="F27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I22"/>
  <c r="H22"/>
  <c r="G22"/>
  <c r="F22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K1058" s="1"/>
  <c r="G1071" s="1"/>
  <c r="I15"/>
  <c r="H15"/>
  <c r="G15"/>
  <c r="H1058" s="1"/>
  <c r="F1071" s="1"/>
  <c r="F15"/>
  <c r="E1058" s="1"/>
  <c r="E1071" s="1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K1065" s="1"/>
  <c r="G1073" s="1"/>
  <c r="I9"/>
  <c r="H9"/>
  <c r="G9"/>
  <c r="H1065" s="1"/>
  <c r="F1073" s="1"/>
  <c r="F9"/>
  <c r="E1065" s="1"/>
  <c r="E1073" s="1"/>
  <c r="J8"/>
  <c r="I8"/>
  <c r="H8"/>
  <c r="G8"/>
  <c r="F8"/>
  <c r="J7"/>
  <c r="I7"/>
  <c r="H7"/>
  <c r="G7"/>
  <c r="F7"/>
  <c r="J6"/>
  <c r="I6"/>
  <c r="H6"/>
  <c r="G6"/>
  <c r="F6"/>
  <c r="J5"/>
  <c r="K1049" s="1"/>
  <c r="G1068" s="1"/>
  <c r="I5"/>
  <c r="H5"/>
  <c r="G5"/>
  <c r="H1049" s="1"/>
  <c r="F1068" s="1"/>
  <c r="F5"/>
  <c r="E1049" s="1"/>
  <c r="E1068" s="1"/>
  <c r="E1074" l="1"/>
  <c r="E1075"/>
</calcChain>
</file>

<file path=xl/sharedStrings.xml><?xml version="1.0" encoding="utf-8"?>
<sst xmlns="http://schemas.openxmlformats.org/spreadsheetml/2006/main" count="458" uniqueCount="298">
  <si>
    <t>RESPUESTA INMUNE INNATA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</si>
  <si>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</si>
  <si>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</si>
  <si>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</si>
  <si>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</si>
  <si>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</si>
  <si>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</si>
  <si>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</si>
  <si>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</si>
  <si>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</si>
  <si>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</si>
  <si>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</si>
  <si>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</si>
  <si>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</si>
  <si>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</si>
  <si>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</si>
  <si>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</si>
  <si>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</si>
  <si>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</si>
  <si>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</si>
  <si>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Rodriguez-Sanchez, E; Navarro-Garcia, JA; Gonzalez-Lafuente, L; Aceves-Ripoll, J; Vazquez-Sanchez, S; Poveda, J; Mercado-Garcia, E; Corbacho-Alonso, N; Calvo-Bonacho, E; Fernandez-Velasco, M; Alvarez-Llamas, G; Barderas, MG; Ruilope, LM; Ruiz-Hurtado, G</t>
  </si>
  <si>
    <t>Oxidized Low-Density Lipoprotein Associates with Ventricular Stress in Young Adults and Triggers Intracellular Ca2+ Alterations in Adult Ventricular Cardiomyocytes</t>
  </si>
  <si>
    <t>ANTIOXIDANTS</t>
  </si>
  <si>
    <t>Article</t>
  </si>
  <si>
    <t>[Rodriguez-Sanchez, Elena; Alberto Navarro-Garcia, Jose; Gonzalez-Lafuente, Laura; Aceves-Ripoll, Jennifer; Vazquez-Sanchez, Sara; Poveda, Jonay; Mercado-Garcia, Elisa; Ruilope, Luis M.; Ruiz-Hurtado, Gema] Hosp Univ 12 Octubre, Inst Res I 12, Cardiorenal Translat Lab, Madrid 28041, Spain; [Corbacho-Alonso, Nerea; Barderas, Maria G.] Hosp Nacl Paraplejicos, SESCAM, Dept Vasc Physiopathol, Toledo 45004, Spain; [Calvo-Bonacho, Eva] IBERMUTUA, Madrid 28043, Spain; [Fernandez-Velasco, Maria] Ctr Invest Biomed Red Enfermedades Cardiovasc, CIBER CV, IdiPAZ Inst Hlth Res, Madrid 28029, Spain; [Alvarez-Llamas, Gloria] IIS Fdn Jimenez Diaz, Dept Immunol, Madrid 28040, Spain; [Ruilope, Luis M.; Ruiz-Hurtado, Gema] Hosp Univ 12 Octubre, Hypertens Unit, Madrid 28041, Spain; [Ruilope, Luis M.; Ruiz-Hurtado, Gema] Hosp Univ 12 Octubre, CIBER CV, Madrid 28041, Spain; [Ruilope, Luis M.] European Univ Madrid, Madrid, Spain</t>
  </si>
  <si>
    <t>Ruiz-Hurtado, G (corresponding author), Hosp Univ 12 Octubre, Inst Res I 12, Cardiorenal Translat Lab, Madrid 28041, Spain.; Ruiz-Hurtado, G (corresponding author), Hosp Univ 12 Octubre, Hypertens Unit, Madrid 28041, Spain.; Ruiz-Hurtado, G (corresponding author), Hosp Univ 12 Octubre, CIBER CV, Madrid 28041, Spain.</t>
  </si>
  <si>
    <t>2076-3921</t>
  </si>
  <si>
    <t>DEC</t>
  </si>
  <si>
    <t>Gil-Fernandez, M; Navarro-Garcia, JA; Val-Blasco, A; Gonzalez-Lafuente, L; Martinez, JC; Rueda, A; Tamayo, M; Morgado, JL; Zaragoza, C; Ruilope, LM; Delgado, C; Ruiz-Hurtado, G; Fernandez-Velasco, M</t>
  </si>
  <si>
    <t>Genetic Deletion of NOD1 Prevents Cardiac Ca2+ Mishandling Induced by Experimental Chronic Kidney Disease</t>
  </si>
  <si>
    <t>INTERNATIONAL JOURNAL OF MOLECULAR SCIENCES</t>
  </si>
  <si>
    <t>[Gil-Fernandez, Marta; Val-Blasco, Almudena; Fernandez-Velasco, Maria] IdiPAZ Hosp La Paz Inst Hlth Res, Madrid 28046, Spain; [Navarro-Garcia, Jose Alberto; Gonzalez-Lafuente, Laura; Martinez, Jose Carlos; Ruilope, Luis Miguel; Ruiz-Hurtado, Gema] Hosp Univ 12 Octubre, Inst Res I 12, Cardiorenal Translat Lab, Madrid 28041, Spain; [Rueda, Angelica] IPN, Ctr Invest &amp; Estudios Avanzados, Dept Bioquim, Mexico City 07360, DF, Mexico; [Tamayo, Maria; Morgado, Jose Luis; Delgado, Carmen] UAM, CSIC, Biomed Res Inst Alberto Sols, Madrid 28046, Spain; [Zaragoza, Carlos] Univ Francisco de Vitoria, Unidad Invest Mixta, Dept Cardiol, Madrid 28223, Spain; [Zaragoza, Carlos; Delgado, Carmen; Fernandez-Velasco, Maria] Ctr Invest Biomed Red Enfermedades Cardiovasc CIB, Madrid 28029, Spain; [Ruilope, Luis Miguel] European Univ Madrid, Sch Doctoral Studies &amp; Res, Madrid 28224, Spain; [Ruilope, Luis Miguel; Ruiz-Hurtado, Gema] Hosp Univ 12 Octubre, CIBER CV, Madrid 28029, Spain</t>
  </si>
  <si>
    <t>Fernandez-Velasco, M (corresponding author), IdiPAZ Hosp La Paz Inst Hlth Res, Madrid 28046, Spain.; Ruiz-Hurtado, G (corresponding author), Hosp Univ 12 Octubre, Inst Res I 12, Cardiorenal Translat Lab, Madrid 28041, Spain.; Fernandez-Velasco, M (corresponding author), Ctr Invest Biomed Red Enfermedades Cardiovasc CIB, Madrid 28029, Spain.; Ruiz-Hurtado, G (corresponding author), Hosp Univ 12 Octubre, CIBER CV, Madrid 28029, Spain.</t>
  </si>
  <si>
    <t>1422-0067</t>
  </si>
  <si>
    <t>NOV</t>
  </si>
  <si>
    <t>Mostazo, MGC; Kurrle, N; Casado, M; Fuhrmann, D; Alshamleh, I; Haupl, B; Martin-Sanz, P; Brune, B; Serve, H; Schwalbe, H; Schnutgen, F; Marin, S; Cascante, M</t>
  </si>
  <si>
    <t>Metabolic Plasticity Is an Essential Requirement of Acquired Tyrosine Kinase Inhibitor Resistance in Chronic Myeloid Leukemia</t>
  </si>
  <si>
    <t>CANCERS</t>
  </si>
  <si>
    <t>[Mostazo, Miriam G. Contreras; Marin, Silvia; Cascante, Marta] Univ Barcelona, Fac Biol, Dept Biochem &amp; Mol Biomed, Barcelona 08028, Spain; [Mostazo, Miriam G. Contreras; Marin, Silvia; Cascante, Marta] Univ Barcelona, Inst Biomed, Barcelona 08028, Spain; [Mostazo, Miriam G. Contreras; Kurrle, Nina; Hauepl, Bjoern; Serve, Hubert; Schnuetgen, Frank] Goethe Univ, Univ Hosp Frankfurt, Dept Med, Hematol Oncol, D-60590 Frankfurt, Germany; [Kurrle, Nina; Alshamleh, Islam; Hauepl, Bjoern; Serve, Hubert; Schwalbe, Harald; Schnuetgen, Frank] German Canc Consortium DKTK, Partner Site Frankfurt Mainz, D-69120 Heidelberg, Germany; [Kurrle, Nina; Alshamleh, Islam; Hauepl, Bjoern; Serve, Hubert; Schwalbe, Harald; Schnuetgen, Frank] German Canc Res Ctr, D-69120 Heidelberg, Germany; [Kurrle, Nina; Hauepl, Bjoern; Bruene, Bernhard; Serve, Hubert; Schnuetgen, Frank] Goethe Univ, Frankfurt Canc Inst FCI, D-60590 Frankfurt, Germany; [Casado, Marta] CSIC, IBV, Biomed Inst Valencia, Valencia 46010, Spain; [Casado, Marta; Martin-Sanz, Paloma; Marin, Silvia; Cascante, Marta] Inst Hlth Carlos III ISCIII, CIBER Hepat &amp; Digest Dis CIBEREHD, Madrid 28029, Spain; [Fuhrmann, Dominik; Bruene, Bernhard] Goethe Univ Frankfurt, Fac Med, Inst Biochem 1, D-60590 Frankfurt, Germany; [Alshamleh, Islam; Schwalbe, Harald] Goethe Univ, Inst Organ Chem &amp; Chem Biol, Ctr Biomol Magnet Resonance, D-60438 Frankfurt, Germany; [Martin-Sanz, Paloma] UAM, CSIC, Alberto Sols Biomed Res Inst, Madrid 28029, Spain; [Bruene, Bernhard] Fraunhofer Inst Mol Biol &amp; Appl Ecol, Project Grp Translat Med &amp; Pharmacol TMP, D-60596 Frankfurt, Germany; [Marin, Silvia; Cascante, Marta] Inst Hlth Carlos III ISCIII, Metabol Node Spanish Natl Bioinformat Inst INB IS, Madrid 28029, Spain</t>
  </si>
  <si>
    <t>Marin, S; Cascante, M (corresponding author), Univ Barcelona, Fac Biol, Dept Biochem &amp; Mol Biomed, Barcelona 08028, Spain.; Marin, S; Cascante, M (corresponding author), Univ Barcelona, Inst Biomed, Barcelona 08028, Spain.; Marin, S; Cascante, M (corresponding author), Inst Hlth Carlos III ISCIII, CIBER Hepat &amp; Digest Dis CIBEREHD, Madrid 28029, Spain.; Marin, S; Cascante, M (corresponding author), Inst Hlth Carlos III ISCIII, Metabol Node Spanish Natl Bioinformat Inst INB IS, Madrid 28029, Spain.</t>
  </si>
  <si>
    <t>2072-6694</t>
  </si>
  <si>
    <t>Sanchez, A; Orizaola, MC; Rodriguez-Munoz, D; Aranda, A; Castrillo, A; Alemany, S</t>
  </si>
  <si>
    <t>Stress erythropoiesis in atherogenic mice</t>
  </si>
  <si>
    <t>SCIENTIFIC REPORTS</t>
  </si>
  <si>
    <t>[Sanchez, Angela; Orizaola, Marta C.; Rodriguez-Munoz, Diego; Aranda, Ana; Castrillo, Antonio; Alemany, Susana] CSIC, Inst Invest Biomed Alberto Sols, Arturo Duperier 4, Madrid 28029, Spain; [Sanchez, Angela; Orizaola, Marta C.; Rodriguez-Munoz, Diego; Aranda, Ana; Castrillo, Antonio; Alemany, Susana] Univ Autonoma Madrid, Arturo Duperier 4, Madrid 28029, Spain; [Orizaola, Marta C.; Castrillo, Antonio; Alemany, Susana] Univ Las Palmas Gran Canaria, CSIC, Unidad Asociada Al, Unidad Biomed, Las Palmas Gran Canaria, Spain</t>
  </si>
  <si>
    <t>Alemany, S (corresponding author), CSIC, Inst Invest Biomed Alberto Sols, Arturo Duperier 4, Madrid 28029, Spain.; Alemany, S (corresponding author), Univ Autonoma Madrid, Arturo Duperier 4, Madrid 28029, Spain.; Alemany, S (corresponding author), Univ Las Palmas Gran Canaria, CSIC, Unidad Asociada Al, Unidad Biomed, Las Palmas Gran Canaria, Spain.</t>
  </si>
  <si>
    <t>2045-2322</t>
  </si>
  <si>
    <t>Fernandez-Garcia, V; Gonzalez-Ramos, S; Martin-Sanz, P; Castrillo, A; Bosca, L</t>
  </si>
  <si>
    <t>Contribution of Extramedullary Hematopoiesis to Atherosclerosis. The Spleen as a Neglected Hub of Inflammatory Cells</t>
  </si>
  <si>
    <t>FRONTIERS IN IMMUNOLOGY</t>
  </si>
  <si>
    <t>Review</t>
  </si>
  <si>
    <t>[Fernandez-Garcia, Victoria; Gonzalez-Ramos, Silvia; Martin-Sanz, Paloma; Castrillo, Antonio; Bosca, Lisardo] Inst Invest Biomed Alberto Sols CSIC UAM, Madrid, Spain; [Fernandez-Garcia, Victoria; Gonzalez-Ramos, Silvia; Bosca, Lisardo] Ctr Invest Biomed Red Enfermedades Cardiovasc CIB, Madrid, Spain; [Martin-Sanz, Paloma] Ctr Invest Biomed Red Enfermedades Hepat &amp; Digest, Madrid, Spain; [Castrillo, Antonio; Bosca, Lisardo] Inst Invest Biomed Alberto Sols CSIC UAM, Unidad Biomed, Unidad Asociada CSIC, Gran Canaria, Spain; [Castrillo, Antonio; Bosca, Lisardo] Univ Las Palmas, Gran Canaria, Spain; [Castrillo, Antonio] Univ Las Palmas Gran Canaria, Inst Univ Invest Biomed &amp; Sanitarias, Grp Invest Medio Ambiente &amp; Salud, Las Palmas Gran Canaria, Spain</t>
  </si>
  <si>
    <t>Gonzalez-Ramos, S; Bosca, L (corresponding author), Inst Invest Biomed Alberto Sols CSIC UAM, Madrid, Spain.; Gonzalez-Ramos, S; Bosca, L (corresponding author), Ctr Invest Biomed Red Enfermedades Cardiovasc CIB, Madrid, Spain.; Bosca, L (corresponding author), Inst Invest Biomed Alberto Sols CSIC UAM, Unidad Biomed, Unidad Asociada CSIC, Gran Canaria, Spain.; Bosca, L (corresponding author), Univ Las Palmas, Gran Canaria, Spain.</t>
  </si>
  <si>
    <t>1664-3224</t>
  </si>
  <si>
    <t>Cubillos-Zapata, C; Martinez-Garcia, MA; Diaz-Garcia, E; Toledano, V; Campos-Rodriguez, F; Sanchez-de-la-Torre, M; Nagore, E; Martorell-Calatayud, A; Blasco, LH; Pastor, E; Abad-Capa, J; Montserrat, JM; Cabriada-Nuno, V; Cano-Pumarega, I; Corral-Penafiel, J; Arias, E; Mediano, O; Somoza-Gonzalez, M; Dalmau-Arias, J; Almendros, I; Farre, R; Lopez-Collazo, E; Gozal, D; Garcia-Rio, F</t>
  </si>
  <si>
    <t>Proangiogenic factor midkine is increased in melanoma patients with sleep apnea and induces tumor cell proliferation</t>
  </si>
  <si>
    <t>FASEB JOURNAL</t>
  </si>
  <si>
    <t>[Cubillos-Zapata, Carolina; Diaz-Garcia, Elena; Garcia-Rio, Francisco] Hosp Univ La Paz IdiPAZ, Grp Enfermedades Resp, Serv Neumol, Madrid, Spain; [Cubillos-Zapata, Carolina; Diaz-Garcia, Elena; Toledano, Victor; Campos-Rodriguez, Francisco; Sanchez-de-la-Torre, Manuel; Abad-Capa, Jorge; Montserrat, Josep Maria; Corral-Penafiel, Jaime; Mediano, Olga; Almendros, Isaac; Farre, Ramon; Lopez-Collazo, Eduardo; Garcia-Rio, Francisco] Ctr Invest Biomed Red Enfermedades Resp CIBERES, Madrid, Spain; [Martinez-Garcia, Miguel Angel] Hosp Univ &amp; Politecn La Fe, Resp Dept, Valencia, Spain; [Toledano, Victor; Lopez-Collazo, Eduardo] TumorImmunol Lab IdiPAZ, Madrid, Spain; [Sanchez-de-la-Torre, Manuel; Lopez-Collazo, Eduardo] Hosp Univ Arnau Vilanova &amp; Santa Maria, IRBLleida, Grp Precis Med Chron Dis, Lleida, Spain; [Nagore, Eduardo] Inst Valenciano Oncol, Dermatol Dept, Valencia, Spain; [Martorell-Calatayud, Antonio] Hosp Manises, Dermatol Dept, Valencia, Spain; [Hernandez Blasco, Luis] Hosp Gen Univ Alicante, ISABIAL, Resp Dept, Alicante, Spain; [Hernandez Blasco, Luis] Univ Miguel Hernandez, Dept Med Clin, Elche, Spain; [Pastor, Esther] Hosp San Juan Alicante, Resp Dept, Alicante, Spain; [Abad-Capa, Jorge] Hosp Badalona Germans Trias &amp; Pujol, Ctr Invest Biomed, Resp Dept, Madrid, Spain; [Montserrat, Josep Maria] Hosp Clin IDIBAPS, Resp Dept, Barcelona, Spain; [Cabriada-Nuno, Valentin] Hosp Univ Cruces, Resp Dept, Bilbao, Spain; [Corral-Penafiel, Jaime] Hosp Univ Ramon &amp; Cajal, Resp Dept, Madrid, Spain; [Corral-Penafiel, Jaime] Hosp Univ S Pedro Alcantara, Resp Dept, Caceres, Spain; [Arias, Eva] Hosp 12 Octubre, Resp Dept, Madrid, Spain; [Mediano, Olga] Hosp Univ Guadalajara, Resp Dept, Guadalajara, Spain; [Somoza-Gonzalez, Maria] Hosp Consorcio Terrassa, Pneumol Dept, Barcelona, Spain; [Dalmau-Arias, Joan] Hosp Santa Creu &amp; Sant Pau, Dermatol Dept, Barcelona, Spain; [Almendros, Isaac; Farre, Ramon] Univ Barcelona, Fac Med &amp; Ciencies Salut, Unitat Biofis &amp; Bioengn, Barcelona, Spain; [Almendros, Isaac; Farre, Ramon] Inst Invest Biomed August Pi &amp; Sunyer IDIBAPS, Barcelona, Spain; [Gozal, David] Univ Missouri, Sch Med, Dept Child Hlth, Columbiaville, MI USA; [Garcia-Rio, Francisco] Univ Autonoma Madrid, Fac Med, Madrid, Spain</t>
  </si>
  <si>
    <t>Garcia-Rio, F (corresponding author), Hosp Univ La Paz, IdiPAZ, Paseo Castellana 261, Madrid 28046, Spain.</t>
  </si>
  <si>
    <t>0892-6638</t>
  </si>
  <si>
    <t>Povo-Retana, A; Mojena, M; Stremtan, AB; Fernandez-Garcia, VB; Gomez-Saez, A; Nuevo-Tapioles, C; Molina-Guijarro, JM; Avendano-Ortiz, J; Cuezva, JM; Lopez-Collazo, E; Martinez-Leal, JF; Bosca, L</t>
  </si>
  <si>
    <t>Specific Effects of Trabectedin and Lurbinectedin on Human Macrophage Function and Fate-Novel Insights</t>
  </si>
  <si>
    <t>[Povo-Retana, Adrian; Mojena, Marina; Stremtan, Adrian B.; Fernandez-Garcia, Victoria B.; Gomez-Saez, Ana; Bosca, Lisardo] Ctr Mixto CSIC UAM, Inst Invest Biomed Alberto Sols, Madrid 28029, Spain; [Nuevo-Tapioles, Cristina; Cuezva, Jose M.] Ctr Mixto CSIC UAM, Ctr Biol Mol, Nicolas Cabrera S-N,Ciudad Univ Cantoblanco, Madrid 28049, Spain; [Nuevo-Tapioles, Cristina; Cuezva, Jose M.] Ctr Invest Biomed Red Enfermedades Raras CIBERER, Madrid 28029, Spain; [Molina-Guijarro, Jose M.; Martinez-Leal, Juan F.] Pharma Mar SA, Colmenar Viejo 28770, Spain; [Avendano-Ortiz, Jose; Lopez-Collazo, Eduardo; Bosca, Lisardo] Hosp Univ La Paz, Inst Invest Sanitaria La Paz IdiPaz, Madrid 28046, Spain; [Bosca, Lisardo] Ctr Invest Biomed Red Enfermedades Cardiovasc CIB, Madrid 28029, Spain</t>
  </si>
  <si>
    <t>Bosca, L (corresponding author), Ctr Mixto CSIC UAM, Inst Invest Biomed Alberto Sols, Madrid 28029, Spain.; Bosca, L (corresponding author), Hosp Univ La Paz, Inst Invest Sanitaria La Paz IdiPaz, Madrid 28046, Spain.; Bosca, L (corresponding author), Ctr Invest Biomed Red Enfermedades Cardiovasc CIB, Madrid 28029, Spain.</t>
  </si>
  <si>
    <t>OCT</t>
  </si>
  <si>
    <t>Nicolas-Avila, JA; Lechuga-Vieco, AV; Esteban-Martinez, L; Sanchez-Diaz, M; Diaz-Garcia, E; Santiago, DJ; Rubio-Ponce, A; Li, JL; Balachander, A; Quintana, JA; Martinez-de-Mena, R; Castejon-Vega, B; Pun-Garcia, A; Traves, PG; Bonzon-Kulichenko, E; Garcia-Marques, F; Cusso, L; A-Gonzalez, N; Gonzalez-Guerra, A; Roche-Molina, M; Martin-Salamanca, S; Crainiciuc, G; Guzman, G; Larrazabal, J; Herrero-Galan, E; Alegre-Cebollada, J; Lemke, G; Rothlin, CV; Jimenez-Borreguero, LJ; Reyes, G; Castrillo, A; Desco, M; Munoz-Canoves, P; Ibanez, B; Torres, M; Ng, LG; Priori, SG; Bueno, H; Vazquez, J; Cordero, MD; Bernal, JA; Enriquez, JA; Hidalgo, A</t>
  </si>
  <si>
    <t>A Network of Macrophages Supports Mitochondrial Homeostasis in the Heart</t>
  </si>
  <si>
    <t>CELL</t>
  </si>
  <si>
    <t>[Nicolas-Avila, Jose A.; Lechuga-Vieco, Ana V.; Esteban-Martinez, Lorena; Sanchez-Diaz, Maria; Diaz-Garcia, Elena; Santiago, Demetrio J.; Rubio-Ponce, Andrea; Li, Jackson LiangYao; Quintana, Juan A.; Martinez-de-Mena, Raquel; Pun-Garcia, Andres; Bonzon-Kulichenko, Elena; Garcia-Marques, Fernando; Cusso, Lorena; A-Gonzalez, Noelia; Gonzalez-Guerra, Andres; Roche-Molina, Marta; Martin-Salamanca, Sandra; Crainiciuc, Georgiana; Guzman, Gabriela; Larrazabal, Jagoba; Herrero-Galan, Elias; Alegre-Cebollada, Jorge; Desco, Manuel; Munoz-Canoves, Pura; Ibanez, Borja; Torres, Miguel; Priori, Silvia G.; Bueno, Hector; Vazquez, Jesus; Bernal, Juan A.; Enriquez, Jose A.; Hidalgo, Andres] Ctr Nacl Invest Cardiovasc Carlos III, Madrid 28029, Spain; [Lechuga-Vieco, Ana V.] CIBER Enfermedades Resp CIBERES, Madrid 28029, Spain; [Li, Jackson LiangYao; Balachander, Akhila; Ng, Lai Guan] ASTAR, Singapore Immunol Nework SIgN, Biopolis, Singapore 138648, Singapore; [Castejon-Vega, Beatriz; Cordero, Mario D.] Univ Seville, Oral Med Dept, Seville 41009, Spain; [Traves, Paqui G.; Lemke, Greg] Salk Inst Biol Studies, Mol Neurobiol Lab, La Jolla, CA 92037 USA; [Bonzon-Kulichenko, Elena; Jesus Jimenez-Borreguero, Luis; Ibanez, Borja; Bueno, Hector; Vazquez, Jesus] CIBER Enfermedades Cardiovasc CIBERCV, Madrid 28029, Spain; [Cusso, Lorena; Desco, Manuel] Univ Carlos III Madrid, Dept Bioingn &amp; Ingn Aerosp, Madrid 28911, Spain; [Cusso, Lorena] Inst Invest Sanitaria Gregorio Maranon, Madrid 28009, Spain; [Cusso, Lorena] Ctr Invest Biomed Red Salud Mental CIBERSAM, Madrid 28029, Spain; [A-Gonzalez, Noelia] Univ Munster, Inst Immunol, D-48149 Munster, Germany; [Guzman, Gabriela] Hosp Univ La Paz, IdIPaz, Madrid 28046, Spain; [Rothlin, Carla, V] Yale Univ, Dept Immunobiol, New Haven, CT 06520 USA; [Rothlin, Carla, V] Yale Univ, Dept Pharmacol, New Haven, CT 06520 USA; [Jesus Jimenez-Borreguero, Luis; Reyes, Guillermo] Hosp Univ La Princesa, Madrid 28006, Spain; [Castrillo, Antonio] CSIC UAM, Inst Invest Biomed Alberto Sols, Madrid 28029, Spain; [Castrillo, Antonio] Univ las Palmas de Gran Canaria ULPGC, Unidad Biomed IIBM, CSIC, Unidad Asociada, Las Palmas Gran Canaria 35001, Spain; [Castrillo, Antonio] ULPGC, Inst Univ Invest Biomed &amp; Sanitarias, Las Palmas Gran Canaria 35016, Spain; [Munoz-Canoves, Pura] Univ Pompeu Fabra, Dept Expt &amp; Hlth Sci, CIBERNED, Barcelona 08003, Spain; [Munoz-Canoves, Pura] ICREA, Barcelona 08908, Spain; [Ibanez, Borja] IIS Fdn Jimenez Diaz Hosp, Madrid 28040, Spain; [Priori, Silvia G.] ICS Maugeri IRCCS, Mol Cardiol, I-27100 Pavia, Italy; [Priori, Silvia G.] Univ Pavia, Dept Mol Med, I-2700 Pavia, Italy; [Cordero, Mario D.] Inst Estudio Biol Reprod Humana INEBIR, Catedra Reprod &amp; Genet Humana, Seville 41009, Spain; [Cordero, Mario D.] Univ Europea Atlantic UNEATLANTICO, Seville 41009, Spain; [Cordero, Mario D.] Fdn Univ Iberoamer FUNIBER, Barcelona 08005, Spain; [Enriquez, Jose A.] CIBER Fragilidad &amp; Envejecimiento Saludable CIBER, Madrid 28029, Spain</t>
  </si>
  <si>
    <t>Enriquez, JA; Hidalgo, A (corresponding author), Ctr Nacl Invest Cardiovasc Carlos III, Madrid 28029, Spain.; Enriquez, JA (corresponding author), CIBER Fragilidad &amp; Envejecimiento Saludable CIBER, Madrid 28029, Spain.</t>
  </si>
  <si>
    <t>0092-8674</t>
  </si>
  <si>
    <t>+</t>
  </si>
  <si>
    <t>Cubillos-Zapata, C; Martinez-Garcia, MA; Diaz-Garcia, E; Jaureguizar, A; Campos-Rodriguez, F; Sanchez-de-la-Torre, M; Nagore, E; Martorell-Calatayud, A; Blasco, LH; Pastor, E; Abad-Capa, J; Montserrat, JM; Cabriada-Nuno, V; Cano-Pumarega, I; Corral-Penafiel, J; Arias, E; Mediano, O; Somoza-Gonzalez, M; Dalmau-Arias, J; Almendros, I; Farre, R; Lopez-Collazo, E; Gozal, D; Garcia-Rio, F</t>
  </si>
  <si>
    <t>Obesity attenuates the effect of sleep apnea on active TGF-ss 1 levels and tumor aggressiveness in patients with melanoma</t>
  </si>
  <si>
    <t>[Cubillos-Zapata, Carolina; Diaz-Garcia, Elena; Jaureguizar, Ana; Garcia-Rio, Francisco] Hosp Univ LaPaz IdiPAZ, Serv Neumol, Grp Enfermedades Resp, Paseo La Castellana 261, Madrid 28046, Spain; [Cubillos-Zapata, Carolina; Martinez-Garcia, Miguel Angel; Diaz-Garcia, Elena; Campos-Rodriguez, Francisco; Sanchez-de-la-Torre, Manuel; Abad-Capa, Jorge; Montserrat, Josep Maria; Corral-Penafiel, Jaime; Mediano, Olga; Almendros, Isaac; Farre, Ramon; Lopez-Collazo, Eduardo; Garcia-Rio, Francisco] Ctr Invest Biomed Red Enfermedades Resp CIBERES, Madrid, Spain; [Martinez-Garcia, Miguel Angel] Hosp Univ &amp; Politecn La Fe, Resp Dept, Valencia, Spain; [Campos-Rodriguez, Francisco] Hosp Univ Valme, IBIS, Resp Dept, Seville, Spain; [Sanchez-de-la-Torre, Manuel] Hosp Univ Arnau Vilanova &amp; Santa Maria, Grp Precis Med Chron Dis, IRBLleida, Lleida, Spain; [Nagore, Eduardo] Inst Valenciano Oncol, Dermatol Dept, Valencia, Spain; [Martorell-Calatayud, Antonio] Hosp Manises, Dermatol Dept, Valencia, Spain; [Blasco, Luis Hernandez] Hosp Gen Univ Alicante, Resp Dept, ISABIAL, Alicante, Spain; [Blasco, Luis Hernandez] Univ Miguel Hernandez, Dept Med Clin, Elche, Spain; [Pastor, Esther] Hosp San Juan Alicante, Resp Dept, Alicante, Spain; [Abad-Capa, Jorge] Hosp Badalona Germans Trias &amp; Pujol, Ctr Invest Biomed, Resp Dept, Madrid, Spain; [Montserrat, Josep Maria] Hosp Clin IDIBAPS, Resp Dept, Barcelona, Spain; [Cabriada-Nuno, Valentin] Hosp Univ Cruces, Resp Dept, Bilbao, Spain; [Cano-Pumarega, Irene] Hosp Univ Ramon y Cajal, Resp Dept, Madrid, Spain; [Corral-Penafiel, Jaime] Hosp Univ S Pedro Alcantara, Resp Dept, Caceres, Spain; [Arias, Eva] Hosp 12 Octubre, Resp Dept, Madrid, Spain; [Mediano, Olga] Hosp Univ Guadalajara, Resp Dept, Guadalajara, Spain; [Somoza-Gonzalez, Maria] Hosp Consorcio Terrassa, Pneumol Dept, Barcelona, Spain; [Dalmau-Arias, Joan] Hosp Santa Creu &amp; Sant Pau, Dermatol Dept, Barcelona, Spain; [Almendros, Isaac; Farre, Ramon] Univ Barcelona, Fac Med &amp; Ciencies Salut, Unitat Biofis &amp; Bioengn, Barcelona, Spain; [Almendros, Isaac; Farre, Ramon] Inst Invest Biomed August Pi &amp; Sunyer IDIBAPS, Barcelona, Spain; [Lopez-Collazo, Eduardo] TumorImmunol Lab IdiPAZ, Madrid, Spain; [Lopez-Collazo, Eduardo] IdiPAZ, Innate Immune Response Grp, Madrid, Spain; [Gozal, David] Univ Missouri, Sch Med, Dept Child Hlth, Columbia, MO USA; [Garcia-Rio, Francisco] Univ Autonoma Madrid, Fac Med, Madrid, Spain</t>
  </si>
  <si>
    <t>Garcia-Rio, F (corresponding author), Hosp Univ LaPaz IdiPAZ, Serv Neumol, Grp Enfermedades Resp, Paseo La Castellana 261, Madrid 28046, Spain.; Garcia-Rio, F (corresponding author), Ctr Invest Biomed Red Enfermedades Resp CIBERES, Madrid, Spain.; Garcia-Rio, F (corresponding author), Univ Autonoma Madrid, Fac Med, Madrid, Spain.</t>
  </si>
  <si>
    <t>Navarro-Garcia, JA; Rueda, A; Romero-Garcia, T; Aceves-Ripoll, J; Rodriguez-Sanchez, E; Gonzalez-Lafuente, L; Zaragoza, C; Fernandez-Velasco, M; Kuro-o, M; Ruilope, LM; Ruiz-Hurtado, G</t>
  </si>
  <si>
    <t>Enhanced Klotho availability protects against cardiac dysfunction induced by uraemic cardiomyopathy by regulating Ca(2+)handling</t>
  </si>
  <si>
    <t>BRITISH JOURNAL OF PHARMACOLOGY</t>
  </si>
  <si>
    <t>[Navarro-Garcia, Jose Alberto; Aceves-Ripoll, Jennifer; Rodriguez-Sanchez, Elena; Gonzalez-Lafuente, Laura; Ruilope, Luis M.; Ruiz-Hurtado, Gema] Hosp Univ 12 Octubre, Inst Res I 12, Cardiorenal Translat Lab, Madrid, Spain; [Rueda, Angelica; Romero-Garcia, Tatiana] IPN, Ctr Invest &amp; Estudios Avanzados, Dept Bioquim, Mexico City, DF, Mexico; [Zaragoza, Carlos] Univ Francisco Vitoria, Hosp Ramon y Cajal IRYCIS, Unidad Invest Mixta, Dept Cardiol,CIBER CV, Madrid, Spain; [Fernandez-Velasco, Maria] IdiPAZ Inst Hlth Res, CIBER CV, Madrid, Spain; [Kuro-o, Makoto] Jichi Med Univ, Ctr Mol Med, Div Antiageing Med, Shimotsuke, Tochigi, Japan; [Ruilope, Luis M.; Ruiz-Hurtado, Gema] Hosp Univ 12 Octubre, CIBER CV, Madrid, Spain; [Ruilope, Luis M.] European Univ Madrid, Sch Doctoral Studies &amp; Res, Madrid, Spain</t>
  </si>
  <si>
    <t>Ruiz-Hurtado, G (corresponding author), Hosp Univ 12 Octubre, Inst Invest Imas12, Ctr Invest, Ave Cordoba S-N, Madrid 28041, Spain.</t>
  </si>
  <si>
    <t>0007-1188</t>
  </si>
  <si>
    <t>Ruiz-Hurtado, G; Rueda, A; Pereira, L; Fernandez-Velasco, M</t>
  </si>
  <si>
    <t>Editorial: Evolving Picture of Calcium Handling in Cardiac Disease</t>
  </si>
  <si>
    <t>FRONTIERS IN PHYSIOLOGY</t>
  </si>
  <si>
    <t>Editorial Material</t>
  </si>
  <si>
    <t>[Ruiz-Hurtado, Gema] Univ Hosp 12 Octubre, Inst Res I 12, Cardiorenal Translat Lab, Madrid, Spain; [Ruiz-Hurtado, Gema] Univ Hosp 12 Octubre, CIBER CV, Madrid, Spain; [Rueda, Angelica] Natl Polytech Inst CINVESTAV IPN, Ctr Res &amp; Adv Studies, Dept Biochem, Mexico City, DF, Mexico; [Pereira, Laetitia] Univ Paris Saclay, UMR S 1180, Chatenay Malabry, France; [Fernandez-Velasco, Maria] La Paz Univ Hosp, Hlth Res Inst, IdiPAZ, Madrid, Spain; [Fernandez-Velasco, Maria] CIBER CV, Alberto Sols Biomed Res Inst, Madrid, Spain</t>
  </si>
  <si>
    <t>Fernandez-Velasco, M (corresponding author), La Paz Univ Hosp, Hlth Res Inst, IdiPAZ, Madrid, Spain.; Fernandez-Velasco, M (corresponding author), CIBER CV, Alberto Sols Biomed Res Inst, Madrid, Spain.</t>
  </si>
  <si>
    <t>1664-042X</t>
  </si>
  <si>
    <t>Calafat, M; Manosa, M; Mesonero, F; Guardiola, J; Minguez, M; Nos, P; Vera, I; Taxonera, C; Iglesias, E; Ricart, E; Gisbert, JP; Calvet, X; Garcia-Lopez, S; Monfort, D; Calle, JLP; Riestra, S; Gomollon, F; Garcia-Planella, E; Bermejo, F; Hernandez, V; Martin-Arranz, MD; Gutierrez, A; Torres, P; Canete, F; Domenech, E</t>
  </si>
  <si>
    <t>Switching to a Second Thiopurine in Adult and Elderly Patients With Inflammatory Bowel Disease: A Nationwide Study From the ENEIDA Registry</t>
  </si>
  <si>
    <t>JOURNAL OF CROHNS &amp; COLITIS</t>
  </si>
  <si>
    <t>[Calafat, Margalida; Manosa, Miriam; Torres, Paola; Canete, Fiorella; Domenech, Eugeni] Hosp Badalona Germans Trias &amp; Pujol, Badalona, Spain; [Calafat, Margalida; Manosa, Miriam; Canete, Fiorella; Domenech, Eugeni] Univ Autonoma Barcelona, Dept Med, Barcelona, Spain; [Manosa, Miriam; Nos, Pilar; Ricart, Elena; Gisbert, Javier P.; Calvet, Xavier; Gomollon, Fernando; Gutierrez, Ana; Canete, Fiorella; Domenech, Eugeni] CIIBEREHD, Ctr Invest Biomed Red Enfermedades Hepat &amp; Digest, Barcelona, Spain; [Mesonero, Francisco] Hosp Univ Ramon y Cajal, Madrid, Spain; [Guardiola, Jordi] Hosp Llobregat Univ Barcelona, IDIBELL, Hosp Univ Bellvitge, Barcelona, Spain; [Minguez, Miguel] Univ Valencia, Hosp Clin Valencia, Valencia, Spain; [Nos, Pilar] Hosp Univ &amp; Politecn La Fe, Valencia, Spain; [Vera, Isabel] Hosp Univ Puerta Hierro, Majadahonda, Spain; [Taxonera, Carlos] Hosp Clin San Carlos, Madrid, Spain; [Iglesias, Eva] Hosp Reina Sofia, Cordoba, Spain; [Ricart, Elena] IDIBAPS, Hosp Clin, Barcelona, Spain; [Gisbert, Javier P.] Univ Autonoma Madrid, Inst Invest Sanitaria Princesa IIS IP, Hosp Univ La Princesa, Madrid, Spain; [Calvet, Xavier] Hosp Parc Tauli, Sabadell, Spain; [Garcia-Lopez, Santiago] Hosp Univ Miguel Servet, Zaragoza, Spain; [Monfort, David] Consorci Sanitari Terrassa, Terrassa, Spain; [Perez Calle, Jose Lazaro] Hosp Univ Fdn Alcorcon, Alcorcon, Spain; [Riestra, Sabino] Hosp Univ Cent Asturias, Inst Invest Sanitaria Principado Asturias ISPAI, Oviedo, Spain; [Gomollon, Fernando] Hosp Clin Lozano Blesa, IIS Aragon, Zaragoza, Spain; [Garcia-Planella, Esther] Hosp Santa Creu &amp; Sant Pau, Barcelona, Spain; [Bermejo, Fernando] Hosp Univ Fuenlabrada Fuenlabrada, Fuenlabrada, Spain; [Bermejo, Fernando] Inst Invest Sanitaria Hosp La Paz IdiPAZ, Madrid, Spain; [Hernandez, Vicent] Complexo Hosp Univ Vigo, Vigo, Spain; [Hernandez, Vicent] SERGAS UVIGO, Gastrointestinal Dis Res Grp, Galicia Sur Hlth Res Inst IIS Galicia Suit, Pontevedra, Spain; [Dolores Martin-Arranz, Maria] Hosp Univ La Paz, Madrid, Spain; [Gutierrez, Ana] Hosp Gen Univ Alicante, Alicante, Spain</t>
  </si>
  <si>
    <t>Domenech, E (corresponding author), Hosp Badalona Germans Trias &amp; Pujol, Gastroenterol &amp; Hepatol Dept, Carretera Canyet S-N, Badalona 08916, Catalonia, Spain.</t>
  </si>
  <si>
    <t>1873-9946</t>
  </si>
  <si>
    <t>Gonzalez-Ramos, S; Fernandez-Garcia, V; Recalde, M; Rodriguez, C; Martinez-Gonzalez, J; Andres, V; Martin-Sanz, P; Bosca, L</t>
  </si>
  <si>
    <t>Deletion or Inhibition of NOD1 Favors Plaque Stability and Attenuates Atherothrombosis in Advanced Atherogenesis</t>
  </si>
  <si>
    <t>CELLS</t>
  </si>
  <si>
    <t>[Gonzalez-Ramos, Silvia; Fernandez-Garcia, Victoria; Recalde, Miriam; Martin-Sanz, Paloma; Bosca, Lisardo] Inst Invest Biomed Alberto Sols CSIC UAM, Madrid 28029, Spain; [Gonzalez-Ramos, Silvia; Fernandez-Garcia, Victoria; Rodriguez, Cristina; Martinez-Gonzalez, Jose; Andres, Vicente; Bosca, Lisardo] Ctr Invest Biomed Red Enfermedades Cardiovasc CIB, Madrid 28029, Spain; [Rodriguez, Cristina] Hosp Santa Creu &amp; Sant Pau, Inst Recerca, Programa ICCC, IIB St Pau, Barcelona 08041, Spain; [Martinez-Gonzalez, Jose] IIB St Pau, Inst Invest Biomed Barcelona IIBB CSIC, Barcelona 08041, Spain; [Andres, Vicente] Ctr Nacl Invest Cardiovasc Carlos III CNIC, Lab Mol &amp; Genet Cardiovasc Pathophysiol, Vasc Pathophysiol Area, Madrid 28029, Spain; [Martin-Sanz, Paloma] Ctr Invest Biomed Red Enfermedades Hepat &amp; Digest, Madrid 28029, Spain</t>
  </si>
  <si>
    <t>Bosca, L (corresponding author), Inst Invest Biomed Alberto Sols CSIC UAM, Madrid 28029, Spain.; Bosca, L (corresponding author), Ctr Invest Biomed Red Enfermedades Cardiovasc CIB, Madrid 28029, Spain.</t>
  </si>
  <si>
    <t>2073-4409</t>
  </si>
  <si>
    <t>SEP</t>
  </si>
  <si>
    <t>Guevara-Hoyer, K; Ochoa-Grullon, J; Fernandez-Arquero, M; Cardenas, M; de Diego, RP; Sanchez-Ramon, S</t>
  </si>
  <si>
    <t>Serum Free Immunoglobulins Light Chains: A Common Feature of Common Variable Immunodeficiency?</t>
  </si>
  <si>
    <t>[Guevara-Hoyer, Kissy; Ochoa-Grullon, Juliana; Fernandez-Arquero, Miguel; Sanchez-Ramon, Silvia] Hosp Clin San Carlos, Dept Immunol, IML, Madrid, Spain; [Guevara-Hoyer, Kissy; Ochoa-Grullon, Juliana; Fernandez-Arquero, Miguel; Sanchez-Ramon, Silvia] Hosp Clin San Carlos, IdSSC, Madrid, Spain; [Guevara-Hoyer, Kissy; Ochoa-Grullon, Juliana; Fernandez-Arquero, Miguel; Sanchez-Ramon, Silvia] Univ Complutense Madrid, Sch Med, Dept Immunol Ophthalmol &amp; ENT, Madrid, Spain; [Guevara-Hoyer, Kissy; Ochoa-Grullon, Juliana; Fernandez-Arquero, Miguel; Perez de Diego, Rebeca; Sanchez-Ramon, Silvia] Immunodeficiency Interdept Grp GIID, Madrid, Spain; [Cardenas, Mariacruz] Hosp Clin San Carlos, Clin Anal Dept, Madrid, Spain; [Perez de Diego, Rebeca] IdiPAZ Inst Hlth Res, Lab Immunogenet Human Dis, Madrid, Spain</t>
  </si>
  <si>
    <t>Sanchez-Ramon, S (corresponding author), Hosp Clin San Carlos, Dept Immunol, IML, Madrid, Spain.; Sanchez-Ramon, S (corresponding author), Hosp Clin San Carlos, IdSSC, Madrid, Spain.; Sanchez-Ramon, S (corresponding author), Univ Complutense Madrid, Sch Med, Dept Immunol Ophthalmol &amp; ENT, Madrid, Spain.; Sanchez-Ramon, S (corresponding author), Immunodeficiency Interdept Grp GIID, Madrid, Spain.</t>
  </si>
  <si>
    <t>AUG 11</t>
  </si>
  <si>
    <t>Costales-Carrera, A; Fernandez-Barral, A; Bustamante-Madrid, P; Dominguez, O; Guerra-Pastrian, L; Cantero, R; del Peso, L; Burgos, A; Barbachano, A; Munoz, A</t>
  </si>
  <si>
    <t>Comparative Study of Organoids from Patient-Derived Normal and Tumor Colon and Rectal Tissue</t>
  </si>
  <si>
    <t>[Costales-Carrera, Alba; Fernandez-Barral, Asuncion; Bustamante-Madrid, Pilar; del Peso, Luis; Barbachano, Antonio; Munoz, Alberto] Univ Autonoma Madrid UAM, Inst Invest Biomed Alberto Sols, Dept Biol Canc, CSIC, Madrid 28029, Spain; [Costales-Carrera, Alba; Fernandez-Barral, Asuncion; Bustamante-Madrid, Pilar; Guerra-Pastrian, Laura; Cantero, Ramon; Barbachano, Antonio; Munoz, Alberto] Inst Invest Hosp Univ La Paz IdiPAZ, Madrid 28029, Spain; [Costales-Carrera, Alba; Fernandez-Barral, Asuncion; Bustamante-Madrid, Pilar; Barbachano, Antonio; Munoz, Alberto] Ctr Invest Biomed Red Canc CIBERONC, Madrid 28029, Spain; [Dominguez, Orlando] Ctr Nacl Invest Oncol CNIO, Unidad Genom, Madrid 28029, Spain; [Guerra-Pastrian, Laura] Hosp Univ La Paz, Dept Patol, Madrid 28029, Spain; [Cantero, Ramon] Hosp Univ La Paz, Dept Cirugia, Unidad Colorrectal, Madrid 28029, Spain; [del Peso, Luis] Ctr Invest Biomed Red Enfermedades Respiratorias, Madrid 28029, Spain; [Burgos, Aurora] Hosp Univ La Paz, Dept Digest, Unidad Endoscopia, Madrid 28029, Spain</t>
  </si>
  <si>
    <t>Munoz, A (corresponding author), Univ Autonoma Madrid UAM, Inst Invest Biomed Alberto Sols, Dept Biol Canc, CSIC, Madrid 28029, Spain.; Munoz, A (corresponding author), Inst Invest Hosp Univ La Paz IdiPAZ, Madrid 28029, Spain.; Munoz, A (corresponding author), Ctr Invest Biomed Red Canc CIBERONC, Madrid 28029, Spain.</t>
  </si>
  <si>
    <t>AUG</t>
  </si>
  <si>
    <t>Diaz-Garcia, E; Jaureguizar, A; Casitas, R; Garcia-Tovar, S; Sanchez-Sanchez, B; Zamarron, E; Lopez-Collazo, E; Garcia-Rio, F; Cubillos-Zapata, C</t>
  </si>
  <si>
    <t>SMAD4 Overexpression in Patients with Sleep Apnoea May Be Associated with Cardiometabolic Comorbidities</t>
  </si>
  <si>
    <t>JOURNAL OF CLINICAL MEDICINE</t>
  </si>
  <si>
    <t>[Diaz-Garcia, Elena; Jaureguizar, Ana; Casitas, Raquel; Sanchez-Sanchez, Begona; Zamarron, Ester; Lopez-Collazo, Eduardo; Garcia-Rio, Francisco; Cubillos-Zapata, Carolina] Biomed Res Networking Ctr Resp Dis CIBERES, Madrid 28029, Spain; [Diaz-Garcia, Elena; Jaureguizar, Ana; Casitas, Raquel; Garcia-Tovar, Sara; Sanchez-Sanchez, Begona; Zamarron, Ester; Garcia-Rio, Francisco; Cubillos-Zapata, Carolina] La Paz Univ Hosp, IdiPAZ, Resp Dis Grp, Resp Dis Dept, Madrid 28046, Spain; [Lopez-Collazo, Eduardo] La Paz Univ Hosp, IdiPAZ, Innate Immune Response Grp, Madrid 28046, Spain; [Garcia-Rio, Francisco] Autonomous Univ Madrid, Fac Med, Madrid 28029, Spain</t>
  </si>
  <si>
    <t>Cubillos-Zapata, C (corresponding author), Biomed Res Networking Ctr Resp Dis CIBERES, Madrid 28029, Spain.; Cubillos-Zapata, C (corresponding author), La Paz Univ Hosp, IdiPAZ, Resp Dis Grp, Resp Dis Dept, Madrid 28046, Spain.</t>
  </si>
  <si>
    <t>2077-0383</t>
  </si>
  <si>
    <t>Gonzalez-Ramos, S; Paz-Garcia, M; Fernandez-Garcia, V; Portune, KJ; Acosta-Medina, EF; Sanz, Y; Castrillo, A; Martin-Sanz, P; Obregon, MJ; Bosca, L</t>
  </si>
  <si>
    <t>NOD1 deficiency promotes an imbalance of thyroid hormones and microbiota homeostasis in mice fed high fat diet</t>
  </si>
  <si>
    <t>[Gonzalez-Ramos, Silvia; Paz-Garcia, Marta; Fernandez-Garcia, Victoria; Castrillo, Antonio; Martin-Sanz, Paloma; Jesus Obregon, Maria; Bosca, Lisardo] Inst Invest Biomed Alberto Sols CSIC UAM, Arturo Duperier 4, Madrid 28029, Spain; [Gonzalez-Ramos, Silvia; Martin-Sanz, Paloma; Bosca, Lisardo] Ctr Invest Biomed Red Enfermedades Cardiovasc CIB, Madrid, Spain; [Gonzalez-Ramos, Silvia; Martin-Sanz, Paloma; Bosca, Lisardo] ISCIII, Hepat &amp; Digest CIBEREHD, Madrid, Spain; [Portune, Kevin J.; Sanz, Yolanda] Natl Res Council IATA CSIC, Inst Agrochem &amp; Food Technol, Microbial Ecol Nutr &amp; Hlth Res Unit, Valencia, Spain; [Acosta-Medina, Emilio F.] Ctr Genet Engn &amp; Biotechnol, Havana, Cuba; [Castrillo, Antonio; Martin-Sanz, Paloma; Bosca, Lisardo] Inst Invest Biomed Alberto Sols CSIC UAM, Unidad Asociada CSIC, Unidad Biomed, Gran Canaria, Spain; [Castrillo, Antonio; Martin-Sanz, Paloma; Bosca, Lisardo] Univ Las Palmas, Gran Canaria, Spain</t>
  </si>
  <si>
    <t>Gonzalez-Ramos, S; Bosca, L (corresponding author), Inst Invest Biomed Alberto Sols CSIC UAM, Arturo Duperier 4, Madrid 28029, Spain.; Gonzalez-Ramos, S; Bosca, L (corresponding author), Ctr Invest Biomed Red Enfermedades Cardiovasc CIB, Madrid, Spain.; Gonzalez-Ramos, S; Bosca, L (corresponding author), ISCIII, Hepat &amp; Digest CIBEREHD, Madrid, Spain.; Bosca, L (corresponding author), Inst Invest Biomed Alberto Sols CSIC UAM, Unidad Asociada CSIC, Unidad Biomed, Gran Canaria, Spain.; Bosca, L (corresponding author), Univ Las Palmas, Gran Canaria, Spain.</t>
  </si>
  <si>
    <t>Pajares, M; Rojo, AI; Manda, G; Bosca, L; Cuadrado, A</t>
  </si>
  <si>
    <t>Inflammation in Parkinson's Disease: Mechanisms and Therapeutic Implications</t>
  </si>
  <si>
    <t>[Pajares, Marta; Rojo, Ana, I; Bosca, Lisardo; Cuadrado, Antonio] Inst Invest Biomed Alberto Sols UAM CSIC, Madrid 28029, Spain; [Pajares, Marta; Rojo, Ana, I; Cuadrado, Antonio] ISCIII, Ctr Invest Biomed Red Enfermedades Neurodegenerat, Madrid 28031, Spain; [Rojo, Ana, I; Bosca, Lisardo; Cuadrado, Antonio] Inst Invest Sanitaria La Paz IdiPaz, Madrid 28029, Spain; [Rojo, Ana, I; Cuadrado, Antonio] Autonomous Univ Madrid, Fac Med, Dept Biochem, Madrid 28029, Spain; [Manda, Gina; Cuadrado, Antonio] Victor Babes Natl Inst Pathol, Dept Cellular &amp; Mol Med, Bucharest 050096, Romania; [Bosca, Lisardo] ISCIII, Ctr Invest Biomed Red Enfermedades Cardiovasc CIB, Madrid 28029, Spain</t>
  </si>
  <si>
    <t>Cuadrado, A (corresponding author), Inst Invest Biomed Alberto Sols UAM CSIC, Madrid 28029, Spain.; Cuadrado, A (corresponding author), ISCIII, Ctr Invest Biomed Red Enfermedades Neurodegenerat, Madrid 28031, Spain.; Cuadrado, A (corresponding author), Inst Invest Sanitaria La Paz IdiPaz, Madrid 28029, Spain.; Cuadrado, A (corresponding author), Autonomous Univ Madrid, Fac Med, Dept Biochem, Madrid 28029, Spain.; Cuadrado, A (corresponding author), Victor Babes Natl Inst Pathol, Dept Cellular &amp; Mol Med, Bucharest 050096, Romania.</t>
  </si>
  <si>
    <t>JUL</t>
  </si>
  <si>
    <t>Lloret, J; Abos-Herrandiz, R; Alemany, S; Allue, R; Bartra, J; Basagana, M; Berdalet, E; Campas, M; Carreno, A; Demestre, M; Diogene, J; Fontdecaba, E; Gascon, M; Gomez, S; Izquierdo, A; Mas, L; Marques, M; Pedro-Botet, J; Pery, M; Peters, F; Pinto, X; Planas, M; Sabates, A; San, J; Sanchez-Vidal, A; Trepat, M; Vendrell, C; Fleming, LE</t>
  </si>
  <si>
    <t>The Roses Ocean and Human Health Chair: A New Way to Engage the Public in Oceans and Human Health Challenges</t>
  </si>
  <si>
    <t>INTERNATIONAL JOURNAL OF ENVIRONMENTAL RESEARCH AND PUBLIC HEALTH</t>
  </si>
  <si>
    <t>[Lloret, Josep; Carreno, Arnau; Planas, Marta; San, Joan] Univ Girona, Dept Chem, SeaHlth Res Grp, Inst Aquat Ecol &amp; LIPPSO, Girona 17003, Spain; [Abos-Herrandiz, Rafael; Fontdecaba, Eva; Vendrell, Cristina] Govt Catalonia, Inst Catala Salut, Dept Primary Hlth Care, Barcelona 08013, Spain; [Abos-Herrandiz, Rafael; Fontdecaba, Eva; Vendrell, Cristina] Govt Catalonia, Inst Catala Salut, Dept Primary Hlth Care, Roses 17480, Spain; [Alemany, Silvia] Hist Museum St Feliu de Guixols, Sant Feliu De Guixols 17220, Catalonia, Spain; [Allue, Rosario] Govt Catalonia, DG Fisheries &amp; Maritime Affairs, Barcelona 08017, Spain; [Bartra, Joan] Hosp Clin Barcelona, Inst Clin Resp ICR, Pneumol Dept, Allergy Sect, Barcelona 08036, Spain; [Basagana, Maria] Hosp Badalona Germans Trias &amp; Pujol, Allergol Unit, Badalona 08916, Spain; [Berdalet, Elisa; Demestre, Montserrat; Peters, Francesc; Sabates, Ana] CSIC, Inst Ciencies Mar, Barcelona 08003, Spain; [Campas, Monica; Diogene, Jorge] IRTA, Marine &amp; Continental Waters Programme, St Carles De La Rapita 43540, Catalonia, Spain; [Gascon, Mireia] ISGlobal Global Hlth Inst Barcelona, Barcelona, Spain; [Gascon, Mireia] Univ Pompeu Fabra UPF, Dept Expt &amp; Hlth Sci, Barcelona, Spain; [Gascon, Mireia] CIBER Epidemiol &amp; Salud PUbl CIBERESP, Madrid, Spain; [Gomez, Silvia] Autonomous Univ Barcelona, Dept Social &amp; Cultural Anthropol, Bellaterra 08193, Cerdanyola Del, Spain; [Izquierdo, Angel] Hosp Univ Girona Doctor Josep Trueta, Catalan Inst Oncol, Med Oncol Serv, Girona 17007, Spain; [Mas, Lluisa; Trepat, Marti] Govt Catalonia, Catalan Publ Hlth Agcy, Sub Direccio Reg Girona, Girona 17002, Spain; [Marques, Montse] Univ Rovira &amp; Virgili, Sch Med, Lab Toxicol &amp; Environm Hlth, IISPV, Reus 43201, Spain; [Pedro-Botet, Juan] Hosp del Mar, Dept Med, Barcelona 08003, Spain; [Pedro-Botet, Juan] Univ Autonoma Barcelona, Barcelona 08003, Spain; [Pery, Maria] Govt Catalonia, DG Environm Policies &amp; Environm, Serv Espais Nat Protegits, Barcelona 08036, Spain; [Pinto, Xavier] Univ Barcelona, Hosp Univ Bellvitge, Serv Med Interna, Unitat Lipids &amp; Risc Vasc,Idibell, Lhospitalet De Llobregat 08907, Spain; [Sanchez-Vidal, Anna] Univ Barcelona, Dept Earth &amp; Ocean Dynam, Barcelona 08028, Spain; [Fleming, Lora E.] Univ Exeter, European Ctr Environm &amp; Human Hlth, Med Sch, Penryn TR1 3HD, Cornwall, England</t>
  </si>
  <si>
    <t>Lloret, J (corresponding author), Univ Girona, Dept Chem, SeaHlth Res Grp, Inst Aquat Ecol &amp; LIPPSO, Girona 17003, Spain.</t>
  </si>
  <si>
    <t>1660-4601</t>
  </si>
  <si>
    <t>Guevara-Hoyer, K; Saz-Leal, P; Diez-Rivero, CM; Ochoa-Grullon, J; Fernandez-Arquero, M; de Diego, RP; Sanchez-Ramon, S</t>
  </si>
  <si>
    <t>Trained Immunity Based-Vaccines as a Prophylactic Strategy in Common Variable Immunodeficiency. A Proof of Concept Study</t>
  </si>
  <si>
    <t>BIOMEDICINES</t>
  </si>
  <si>
    <t>[Guevara-Hoyer, Kissy; Ochoa-Grullon, Juliana; Fernandez-Arquero, Miguel; Sanchez-Ramon, Silvia] Hosp Clin San Carlos, Dept Immunol IML &amp; IdSSC, Madrid 28040, Spain; [Guevara-Hoyer, Kissy; Ochoa-Grullon, Juliana; Fernandez-Arquero, Miguel; Sanchez-Ramon, Silvia] Univ Complutense Madrid, Sch Med, Dept Immunol Ophthalmol &amp; ENT, Madrid 28040, Spain; [Guevara-Hoyer, Kissy; Ochoa-Grullon, Juliana; Fernandez-Arquero, Miguel; Perez de Diego, Rebeca; Sanchez-Ramon, Silvia] Immunodeficiency Interdept Grp GIID, Madrid 28040, Spain; [Saz-Leal, Paula; Diez-Rivero, Carmen M.] Inmunotek SL, Madrid 28805, Spain; [Perez de Diego, Rebeca] IdiPAZ Inst Hlth Res, Lab Immunogenet Human Dis, Madrid 28029, Spain</t>
  </si>
  <si>
    <t>Sanchez-Ramon, S (corresponding author), Hosp Clin San Carlos, Dept Immunol IML &amp; IdSSC, Madrid 28040, Spain.; Sanchez-Ramon, S (corresponding author), Univ Complutense Madrid, Sch Med, Dept Immunol Ophthalmol &amp; ENT, Madrid 28040, Spain.; Sanchez-Ramon, S (corresponding author), Immunodeficiency Interdept Grp GIID, Madrid 28040, Spain.</t>
  </si>
  <si>
    <t>2227-9059</t>
  </si>
  <si>
    <t>Guevara-Hoyer, K; Vasconcelos, J; Marques, L; Fernandes, AA; Ochoa-Grullon, J; Marinho, A; Sequeira, T; Gil, C; de la Pena, AR; Garcia, IS; Recio, MJ; Fernandez-Arquero, M; de Diego, RP; Ramos, JT; Neves, E; Sanchez-Ramon, S</t>
  </si>
  <si>
    <t>Variable immunodeficiency study: Evaluation of two European cohorts within a variety of clinical phenotypes</t>
  </si>
  <si>
    <t>IMMUNOLOGY LETTERS</t>
  </si>
  <si>
    <t>[Guevara-Hoyer, Kissy; Ochoa-Grullon, Juliana; Rodriguez de la Pena, Antonia; Fernandez-Arquero, Miguel; Sanchez-Ramon, Silvia] Hosp Clin San Carlos, Dept Immunol, IML, Madrid, Spain; [Guevara-Hoyer, Kissy; Ochoa-Grullon, Juliana; Rodriguez de la Pena, Antonia; Fernandez-Arquero, Miguel; Sanchez-Ramon, Silvia] Hosp Clin San Carlos, IdSSC, Madrid, Spain; [Guevara-Hoyer, Kissy; Ochoa-Grullon, Juliana; Recio, M. Jose; Fernandez-Arquero, Miguel; Sanchez-Ramon, Silvia] Univ Complutense Madrid, Sch Med, Dept Immunol Ophthalmol &amp; ENT, Madrid, Spain; [Guevara-Hoyer, Kissy; Ochoa-Grullon, Juliana; Recio, M. Jose; Fernandez-Arquero, Miguel; Perez de Diego, Rebeca; Sanchez-Ramon, Silvia] Immunodeficiency Interdept Grp GIID, Madrid, Spain; [Vasconcelos, Julia; Neves, Esmeralda] Ctr Hosp &amp; Univ Porto, Dept Immunol, Porto, Portugal; [Marques, Laura; Alexandre Fernandes, Antonio] Ctr Hosp &amp; Univ Porto, Dept Pediat, Porto, Portugal; [Marinho, Antonio; Sequeira, Teresa] Ctr Hosp &amp; Univ Porto, Clin Immunol Unit, Porto, Portugal; [Gil, Celia; Tomas Ramos, Jose] Hosp Clin San Carlos, Dept Pediat, Madrid, Spain; [Serrano Garcia, Irene] Hosp Clin San Carlos, Dept Epidemiol &amp; Prevent Med, Madrid, Spain; [Perez de Diego, Rebeca] IdiPAZ Inst Hlth Res, Lab Immunogenet Human Dis, Madrid, Spain</t>
  </si>
  <si>
    <t>Sanchez-Ramon, S (corresponding author), Hosp Clin San Carlos, Dept Immunol, IML, Madrid, Spain.; Sanchez-Ramon, S (corresponding author), Hosp Clin San Carlos, IdSSC, Madrid, Spain.</t>
  </si>
  <si>
    <t>0165-2478</t>
  </si>
  <si>
    <t>Jaen, RI; Fernandez-Velasco, M; Terron, V; Sanchez-Garcia, S; Zaragoza, C; Canales-Bueno, N; Val-Blasco, A; Vallejo-Cremades, MT; Bosca, L; Prieto, P</t>
  </si>
  <si>
    <t>BML-111 treatment prevents cardiac apoptosis and oxidative stress in a mouse model of autoimmune myocarditis</t>
  </si>
  <si>
    <t>[Jaen, Rafael I.; Terron, Veronica; Sanchez-Garcia, Sergio; Bosca, Lisardo; Prieto, Patricia] Ctr Mixto CSIC UAM, Inst Invest Biomed Alberto Sols, Arturo Duperier 4, Madrid 28029, Spain; [Jaen, Rafael I.; Fernandez-Velasco, Maria; Zaragoza, Carlos; Bosca, Lisardo; Prieto, Patricia] Inst Salud Carlos III ISCIII, CIBER Enfermedades Cardiovasc CIBER CV, Madrid, Spain; [Fernandez-Velasco, Maria; Terron, Veronica; Canales-Bueno, Natalia; Val-Blasco, Almudena; Vallejo-Cremades, Maria Teresa] Hosp Univ La Paz IdiPAZ, Inst Invest, Madrid, Spain; [Zaragoza, Carlos] Univ Francisco de Vitoria, Serv Cardiol, Hosp Univ Ramon y Cajal, Inst Ramon y Cajal Invest Sanitaria IRYCIS, Madrid, Spain; [Vallejo-Cremades, Maria Teresa] Hosp Univ La Paz, Unidad Imagen &amp; Inmunohistoquim, Fdn Invest Biomed, Madrid, Spain; [Prieto, Patricia] Univ Complutense Madrid, Dept Farmacol Farmacognosia &amp; Bot, Fac Farm, Plaza Ramon y Cajal S-N, Madrid 28040, Spain</t>
  </si>
  <si>
    <t>Bosca, L (corresponding author), Ctr Mixto CSIC UAM, Inst Invest Biomed Alberto Sols, Arturo Duperier 4, Madrid 28029, Spain.; Prieto, P (corresponding author), Univ Complutense Madrid, Dept Farmacol Farmacognosia &amp; Bot, Fac Farm, Plaza Ramon y Cajal S-N, Madrid 28040, Spain.</t>
  </si>
  <si>
    <t>Diaz-Garcia, D; Montalban-Hernandez, K; Mena-Palomo, I; Achimas-Cadariu, P; Rodriguez-Dieguez, A; Lopez-Collazo, E; Prashar, S; Paredes, KO; Filice, M; Fischer-Fodor, E; Gomez-Ruiz, S</t>
  </si>
  <si>
    <t>Role of Folic Acid in the Therapeutic Action of Nanostructured Porous Silica Functionalized with Organotin(IV) Compounds against Different Cancer Cell Lines</t>
  </si>
  <si>
    <t>PHARMACEUTICS</t>
  </si>
  <si>
    <t>[Diaz-Garcia, Diana; Montalban-Hernandez, Karla; Mena-Palomo, Irene; Prashar, Sanjiv; Gomez-Ruiz, Santiago] Univ Rey Juan Carlos, Dept Biol &amp; Geol Fis &amp; Quim Inorgan, ESCET, COMET NANO Grp, Mostoles 28933, Spain; [Diaz-Garcia, Diana; Fischer-Fodor, Eva] Inst Oncol Prof Dr I Chiricuta, Tumour Biol Dept, RO-400015 Cluj Napoca, Romania; [Montalban-Hernandez, Karla; Mena-Palomo, Irene; Lopez-Collazo, Eduardo] La Paz Univ Hosp, IdiPAZ Inst Hlth Res, Lab Tumour Immunol, Innate Immun Grp, Madrid 28046, Spain; [Achimas-Cadariu, Patriciu] Inst Oncol Prof Dr I Chiricuta, Dept Surg, RO-400015 Cluj Napoca, Romania; [Achimas-Cadariu, Patriciu] Univ Med &amp; Pharm Iuliu Hatieganu, Dept Surg &amp; Gynecol Oncol, RO-400337 Cluj Napoca, Romania; [Rodriguez-Dieguez, Antonio] Univ Granada, Fac Ciencias, Dept Quim Inorgan, Campus Fuentenueva,Avda Fuentenueva S-N, E-18071 Granada, Spain; [Ovejero Paredes, Karina; Filice, Marco] Univ Complutense Madrid UCM, Fac Pharm, Dept Chem Pharmaceut Sci, Nanobiotechnol Life Sci Grp, Plaza Raman y Cajal S-N, E-28040 Madrid, Spain; [Ovejero Paredes, Karina; Filice, Marco] Fdn Ctr Nacl Invest Cardiovasculares Carlos III C, Microscopy &amp; Dynam Imaging Unit, Calle Melchor Fernandez Almagro 3, E-28029 Madrid, Spain; [Fischer-Fodor, Eva] Univ Med &amp; Pharm Iuliu Hatieganu, Medfuture Res Ctr Adv Med, RO-400337 Cluj Napoca, Romania</t>
  </si>
  <si>
    <t>Gomez-Ruiz, S (corresponding author), Univ Rey Juan Carlos, Dept Biol &amp; Geol Fis &amp; Quim Inorgan, ESCET, COMET NANO Grp, Mostoles 28933, Spain.; Fischer-Fodor, E (corresponding author), Univ Med &amp; Pharm Iuliu Hatieganu, Medfuture Res Ctr Adv Med, RO-400337 Cluj Napoca, Romania.</t>
  </si>
  <si>
    <t>1999-4923</t>
  </si>
  <si>
    <t>JUN</t>
  </si>
  <si>
    <t>Avendano-Ortiz, J; Rubio-Garrido, M; Lozano-Rodriguez, R; del Romero, J; Rodriguez, C; Moreno, S; Aguirre, LA; Holguin, A; Lopez-Collazo, E</t>
  </si>
  <si>
    <t>Soluble PD-L1: a potential immune marker for HIV-1 infection and virological failure</t>
  </si>
  <si>
    <t>MEDICINE</t>
  </si>
  <si>
    <t>[Avendano-Ortiz, Jose; Lozano-Rodriguez, Roberto; Aguirre, Luis A.; Lopez-Collazo, Eduardo] Innate Immun Grp, Madrid, Spain; [Avendano-Ortiz, Jose; Lozano-Rodriguez, Roberto; Aguirre, Luis A.; Lopez-Collazo, Eduardo] La Paz Univ Hosp, TumorImmunol Lab, IdiPAZ, Paseo Castellana 261, Madrid 28046, Spain; [Rubio-Garrido, Marina; Moreno, Santiago; Holguin, Africa] Ramon y Cajal Univ Hosp IRYCIS, HIV 1 Mol Epidemiol Lab, Madrid, Spain; [Rubio-Garrido, Marina; Moreno, Santiago; Holguin, Africa] CIBERESP RITIP, Crta Colmenar Viejo,Km 9,100, Madrid 28034, Spain; [del Romero, Jorge; Rodriguez, Carmen] Sandoval Hlth Ctr, Madrid, Spain; [Lopez-Collazo, Eduardo] CIBER Resp Dis CIBERES, Madrid, Spain</t>
  </si>
  <si>
    <t>Lopez-Collazo, E (corresponding author), La Paz Univ Hosp, TumorImmunol Lab, IdiPAZ, Paseo Castellana 261, Madrid 28046, Spain.; Holguin, A (corresponding author), CIBERESP RITIP, Crta Colmenar Viejo,Km 9,100, Madrid 28034, Spain.; Holguin, A (corresponding author), IRYCIS Ramon y Cajal Univ Hosp, HIV 1 Mol Epidemiol Lab, Crta Colmenar Viejo,Km 9,100, Madrid 28034, Spain.</t>
  </si>
  <si>
    <t>0025-7974</t>
  </si>
  <si>
    <t>e20065</t>
  </si>
  <si>
    <t>Cubillos-Zapata, C; Almendros, I; Diaz-Garcia, E; Toledano, V; Casitas, R; Galera, R; Lopez-Collazo, E; Farre, R; Gozal, D; Garcia-Rio, F</t>
  </si>
  <si>
    <t>Differential effect of intermittent hypoxia and sleep fragmentation on PD-1/PD-L1 upregulation</t>
  </si>
  <si>
    <t>SLEEP</t>
  </si>
  <si>
    <t>[Cubillos-Zapata, Carolina; Almendros, Isaac; Diaz-Garcia, Elena; Toledano, Victor; Casitas, Raquel; Galera, Raul; Lopez-Collazo, Eduardo; Farre, Ramon; Garcia-Rio, Francisco] Ctr Invest Biomed Red Enfermedades Resp CIBERES, Madrid, Spain; [Cubillos-Zapata, Carolina; Diaz-Garcia, Elena; Casitas, Raquel; Galera, Raul; Garcia-Rio, Francisco] Hosp Univ La Paz, Resp Serv, IdiPAZ, Resp Dis Grp, Madrid, Spain; [Almendros, Isaac; Farre, Ramon] Univ Barcelona, Fac Med, Unitat Biofis &amp; Bioengn, IDIBAPS, Barcelona, Spain; [Toledano, Victor; Lopez-Collazo, Eduardo] Hosp Univ La Paz, IdiPAZ, Innate Immune Response Grp, Madrid, Spain; [Gozal, David] Univ Missouri, Sch Med, Dept Child Hlth, Columbia, MO 65201 USA; [Gozal, David] Univ Missouri, Sch Med, Child Hlth Res Inst, Columbia, MO 65201 USA; [Garcia-Rio, Francisco] Univ Autonoma Madrid, Dept Med, Madrid, Spain</t>
  </si>
  <si>
    <t>Garcia-Rio, F (corresponding author), Hosp Univ La Paz, IdiPAZ, Paseo La Castellana 261, Madrid 28046, Spain.</t>
  </si>
  <si>
    <t>0161-8105</t>
  </si>
  <si>
    <t>MAY</t>
  </si>
  <si>
    <t>zsz285</t>
  </si>
  <si>
    <t>Chaparro, M; Guerra, I; Iborra, M; Cabriada, JL; Bujanda, L; Taxonera, C; Garcia-Sanchez, V; Marin-Jimenez, I; Barreiro-de Acosta, M; Vera, I; Martin-Arranz, MD; Hernandez-Breijo, B; Mesonero, F; Sempere, L; Gomollon, F; Hinojosa, J; Bermejo, F; Beltran, B; Pescador, AR; Banales, JM; Olivares, D; Aguilar-Melero, P; Menchen, L; Ferreiro-Iglesias, R; Gomez, IB; Garcia, BB; Guijarro, LG; Marin, A; Bernardo, D; Gisbert, JP</t>
  </si>
  <si>
    <t>Usefulness of monitoring antitumor necrosis factor serum levels during the induction phase in patients with Crohn's disease</t>
  </si>
  <si>
    <t>EUROPEAN JOURNAL OF GASTROENTEROLOGY &amp; HEPATOLOGY</t>
  </si>
  <si>
    <t>[Chaparro, Maria; Bermejo, Fernando; Marin, Alicia; Bernardo, David; Gisbert, Javier P.] Hosp Univ La Princesa, Gastroenterol Unit, Inst Invest Sanitaria Princesa IIS IP, Madrid, Spain; [Chaparro, Maria; Iborra, Marisa; Bujanda, Luis; Gomollon, Fernando; Beltran, Belen; Maria Banales, Jesus; Marin, Alicia; Bernardo, David; Gisbert, Javier P.] Hosp Univ Fuenlabrada, Ctr Invest Biomed Red Enfermedades Hepat &amp; Digest, Madrid, Spain; [Guerra, Ivan] Hosp Univ Fuenlabrada, Gastroenterol Unit, Madrid, Spain; [Iborra, Marisa; Beltran, Belen] Hosp Univ La Fe, Gastroenterol Unit, Valencia, Spain; [Luis Cabriada, Jose; Rodriguez Pescador, Ainhoa] Hosp Univ Galdakano, Gastroenterol Unit, Vizcaya, Spain; [Bujanda, Luis; Maria Banales, Jesus] Hosp Univ Donostia, Inst Biodonostia, Gastroenterol Unit, Guipuzcoa, Spain; [Taxonera, Carlos; Olivares, David] Hosp Univ Clin San Carlos, Gastroenterol Unit, Madrid, Spain; [Taxonera, Carlos; Olivares, David] IdISSC, Madrid, Spain; [Garcia-Sanchez, Valle; Aguilar-Melero, Patricia] Hosp Univ Reina Sofia, Gastroenterol Unit, Cordoba, Spain; [Marin-Jimenez, Ignacio; Menchen, Luis] Hosp Univ Gregorio Maranon, Gastroenterol Unit, Madrid, Spain; [Marin-Jimenez, Ignacio; Menchen, Luis] IiSGM, Madrid, Spain; [Barreiro-de Acosta, Manuel; Ferreiro-Iglesias, Rocio] Hosp Univ Clin Santiago, Gastroenterol Unit, Santiago De Compostela, Spain; [Vera, Isabel; Blazquez Gomez, Isabel] Hosp Univ Puerta de Hierro Majadahonda, Gastroenterol Unit, Madrid, Spain; [Dolores Martin-Arranz, Maria; Benitez Garcia, Belen] Hosp Univ La Paz, Gastroenterol Unit, Madrid, Spain; [Hernandez-Breijo, Borja; Gonzalez Guijarro, Luis] Univ Alcala de Henares, Alcala De Henares, Spain; [Mesonero, Francisco] Hosp Univ Ramon y Cajal, Gastroenterol Unit, Madrid, Spain; [Sempere, Laura] Hosp Univ Alicante, Gastroenterol Unit, Alicante, Spain; [Gomollon, Fernando] Hosp Univ Clin, Gastroenterol Unit, Zaragoza, Spain; [Hinojosa, Joaquin] Hosp Univ Manises, Gastroenterol Unit, Valencia, Spain</t>
  </si>
  <si>
    <t>Chaparro, M (corresponding author), Univ Hosp La Princesa, Inflammatory Bowel Dis Unit, Dept Gastroenterol, Diego de Leon 62, Madrid 28006, Spain.</t>
  </si>
  <si>
    <t>0954-691X</t>
  </si>
  <si>
    <t>Stringa, P; Toledano, V; Papa-Gobbi, R; Arreola, M; Largo, C; Machuca, M; Aguirre, LA; Rumbo, M; Lopez-Collazo, E; Oliveros, FH</t>
  </si>
  <si>
    <t>Galactomannan as a Potential Modulator of Intestinal Ischemia-Reperfusion Injury</t>
  </si>
  <si>
    <t>JOURNAL OF SURGICAL RESEARCH</t>
  </si>
  <si>
    <t>[Stringa, Pablo; Papa-Gobbi, Rodrigo; Arreola, Miguel; Largo, Carlota; Hernandez Oliveros, Francisco] La Paz Univ Hosp, IdiPAZ, Expt Surg, Transplant Grp, Madrid, Spain; [Stringa, Pablo; Toledano, Victor; Aguirre, Luis A.; Lopez-Collazo, Eduardo] La Paz Univ Hosp, Tumor Immunol Lab, IdiPAZ, Madrid, Spain; [Toledano, Victor; Aguirre, Luis A.; Lopez-Collazo, Eduardo] La Paz Univ Hosp, IdiPAZ, Innate Immun Grp, Madrid, Spain; [Machuca, Mariana] Natl Univ La Plata, Special Pathol Lab, Fac Vet Sci, La Plata, Buenos Aires, Argentina; [Rumbo, Martin] Natl Univ La Plata, UNLP, CONICET, Inst Immunol &amp; Physiopathol Studies IIFP, La Plata, Buenos Aires, Argentina</t>
  </si>
  <si>
    <t>Lopez-Collazo, E; Oliveros, FH (corresponding author), Inst Invest Hosp La Paz, IdiPAZ, Pedro Rico 6, Madrid, Spain.</t>
  </si>
  <si>
    <t>0022-4804</t>
  </si>
  <si>
    <t>Tamayo, M; Martin-Nunes, L; Val-Blasco, A; M-Piedras, MJG; Navarro-Garcia, JA; Lage, E; Prieto, P; Ruiz-Hurtado, G; Fernandez-Velasco, M; Delgado, C</t>
  </si>
  <si>
    <t>Beneficial effects of paricalcitol on cardiac dysfunction and remodelling in a model of established heart failure</t>
  </si>
  <si>
    <t>[Tamayo, Maria; Martin-Nunes, Laura; Prieto, Patricia; Delgado, Carmen] UAM, CSIC, Biomed Res Inst Alberto Sols, Dept Metab &amp; Cell Signalling,CIBER CV, Madrid, Spain; [Val-Blasco, Almudena; Fernandez-Velasco, Maria] La Paz Univ Hosp, IdiPAZ CIBER CV, Innate Immune Response Grp, Madrid, Spain; [M-Piedras, Maria Jose G.] Univ Francisco Vitoria, Dept Anat, Fac Med, Madrid, Spain; [Navarro-Garcia, Jose Alberto; Ruiz-Hurtado, Gema] Hosp Univ 12 Octubre, CIBER CV, Inst Res I 12, Cardiorenal Translat Lab, Madrid, Spain; [Lage, Eduardo] Univ Autonoma Madrid, Dept Elect &amp; Commun Technol, Madrid, Spain</t>
  </si>
  <si>
    <t>Delgado, C (corresponding author), Inst Invest Biomed Alberto Sols, Arturo Duperier 4, Madrid 28029, Spain.; Fernandez-Velasco, M (corresponding author), IdiPAZ, Inst Invest Hosp Paz, Paseo Castellana 261, Madrid 28046, Spain.</t>
  </si>
  <si>
    <t>Ocana, J; Cantero, R; Abadia, P; Ramos, D; Pina, JD; Pastor, P; Ballestero, A; Die, J; Garcia, JC</t>
  </si>
  <si>
    <t>Laparoscopic management of intra-operative iliac vein injury - a video vignette</t>
  </si>
  <si>
    <t>COLORECTAL DISEASE</t>
  </si>
  <si>
    <t>Letter</t>
  </si>
  <si>
    <t>[Ocana, J.; Abadia, P.; Ramos, D.; Pina, J. D.; Pastor, P.; Ballestero, A.; Die, J.; Garcia, J. C.] Ramon y Cajal Univ Hosp, Div Coloproctol, Dept Gen &amp; Digest Surg, Madrid, Spain; [Cantero, R.] La Paz Univ Hosp, Dept Gen &amp; Digest Surg, Div Coloproctol, Madrid, Spain</t>
  </si>
  <si>
    <t>Ocana, J (corresponding author), Ramon y Cajal Univ Hosp, Div Coloproctol, Dept Gen &amp; Digest Surg, Madrid, Spain.</t>
  </si>
  <si>
    <t>1462-8910</t>
  </si>
  <si>
    <t>Casanova, MJ; Chaparro, M; Minguez, M; Ricart, E; Taxonera, C; Garcia-Lopez, S; Guardiola, J; Lopez-San Roman, A; Iglesias, E; Beltran, B; Sicilia, B; Vera, MI; Hinojosa, J; Riestra, S; Domenech, E; Calvet, X; Perez-Calle, JL; Martin-Arranz, MD; Aldeguer, X; Rivero, M; Monfort, D; Barrio, J; Esteve, M; Marquez, L; Lorente, R; Garcia-Planella, E; de Castro, L; Bermejo, F; Merino, O; Rodriguez-Perez, A; Martinez-Montiel, P; Van Domselaar, M; Alcain, G; Dominguez-Cajal, M; Munoz, C; Gomollon, F; Fernandez-Salazar, L; Garcia-Sepulcre, MF; Rodriguez-Lago, I; Gutierrez, A; Arguelles-Arias, F; Rodriguez, C; Rodriguez, GE; Bujanda, L; Llao, J; Varela, P; Ramos, L; Huguet, JM; Almela, P; Romero, P; Navarro-Llavat, M; Abad, A; Ramirez-de la Piscina, P; Lucendo, AJ; Sese, E; Madrigal, RE; Charro, M; Garcia-Herola, A; Pajares, R; Khorrami, S; Gisbert, JP</t>
  </si>
  <si>
    <t>Effectiveness and Safety of the Sequential Use of a Second and Third Anti-TNF Agent in Patients With Inflammatory Bowel Disease: Results From the Eneida Registry</t>
  </si>
  <si>
    <t>INFLAMMATORY BOWEL DISEASES</t>
  </si>
  <si>
    <t>[Jose Casanova, Maria; Chaparro, Maria; Gisbert, Javier P.] Univ Autonoma Madrid, Gastroenterol Dept, Hosp Univ La Princesa, Inst Invest Sanitaria Princesa IIS IP, Madrid, Spain; [Jose Casanova, Maria; Chaparro, Maria; Gisbert, Javier P.] Ctr Invest Biomed Red Enfermedades Hepat &amp; Digest, Madrid, Spain; [Minguez, Miguel] Hosp Clin Valencia, Gastroenterol Dept, Valencia, Spain; [Ricart, Elena] Hosp Clin Barcelona, CIBEREHD, Gastroenterol Dept, Barcelona, Spain; [Ricart, Elena] IDIBAPS, Barcelona, Spain; [Taxonera, Carlos] Hosp Univ Clin San Carlos, Gastroenterol Dept, Madrid, Spain; [Garcia-Lopez, Santiago] Hosp Univ Miguel Servet, Gastroenterol Dept, Barcelona, Spain; [Garcia-Lopez, Santiago] CIBEREHD, Zaragoza, Spain; [Guardiola, Jordi] Hosp Univ Bellvitge, Gastroenterol Dept, Barcelona, Spain; [Lopez-San Roman, Antonio] Hosp Univ Ramon y Cajal, Gastroenterol Dept, Madrid, Spain; [Iglesias, Eva] Hosp Univ Reina Sofia, Gastroenterol Dept, Cordoba, Spain; [Beltran, Belen] Hosp Univ La Fe, Gastroenterol Dept, Valencia, Spain; [Beltran, Belen] CIBEREHD, Valencia, Spain; [Sicilia, Beatriz] Hosp Univ Burgos, Gastroenterol Dept, Burgos, Spain; [Isabel Vera, Maria] Hosp Univ Puerta de Hierro Majadahonda, Gastroenterol Dept, Madrid, Spain; [Hinojosa, Joaquin] Hosp Manises, Gastroenterol Dept, Valencia, Spain; [Riestra, Sabino] Hosp Univ Cent Asturias, Gastroenterol Dept, Oviedo, Spain; [Domenech, Eugeni] Hosp Univ Germans Trias &amp; Pujo, Gastroenterol Dept, Badalona, Spain; [Calvet, Xavier] Corp Sanitaria Univ Parc Tauli, Gastroenterol Dept, Hosp Sabadell, Sabadell, Spain; [Calvet, Xavier] CIBEREHD, Sabadell, Spain; [Lazaro Perez-Calle, Jose] Hosp Univ Fdn Alcorcon, Gastroenterol Dept, Madrid, Spain; [Dolores Martin-Arranz, Maria] Hosp Univ La Paz, Gastroenterol Dept, Girona, Spain; [Dolores Martin-Arranz, Maria; Bermejo, Fernando] Inst Invest La Paz IdiPaz, Madrid, Spain; [Aldeguer, Xavier] Hosp Univ Girona Dr Josep Trueta, Gastroenterol Dept, Girona, Spain; [Rivero, Montserrat] Hosp Univ Marques deValdecilla, Gastroenterol Dept, Terrassa, Spain; [Rivero, Montserrat] IDIVAL, Santander, Spain; [Monfort, David] Consorci Sanitari Terrassa, Gastroenterol Dept, Terrassa, Spain; [Barrio, Jesus] Hosp Univ Rio Hortega, Gastroenterol Dept, Valladolid, Spain; [Esteve, Maria] Hosp Univ Mutua Terrassa, Gastroenterol Dept, Terrassa, Spain; [Esteve, Maria] CIBEREHD, Terrassa, Spain; [Marquez, Lucia] Hosp del Mar, Gastroenterol Dept, Barcelona, Spain; [Lorente, Rufo] Hosp Gen Univ Ciudad Real, Gastroenterol Dept, Ciudad Real, Spain; [Garcia-Planella, Esther] Hosp Santa Creu &amp; Sant Pau, Gastroenterol Dept, Barcelona, Spain; [de Castro, Luisa] Complejo Hosp Univ Vigo, Gastroenterol Dept, Vigo, Spain; [Bermejo, Fernando] Hosp Univ Fuenlabrada, Gastroenterol Dept, Madrid, Spain; [Merino, Olga] Hosp Univ Cruces, Gastroenterol Dept, Baracaldo, Spain; [Rodriguez-Perez, Antonio] Hosp Clin Univ Salamanca, Gastroenterol Dept, Salamanca, Spain; [Martinez-Montiel, Pilar] Hosp Univ Doce Octubre, Gastroenterol Dept, Madrid, Spain; [Van Domselaar, Manuel] Hosp Torrejon, Gastroenterol Dept, Madrid, Spain; [Alcain, Guillermo] Hosp Univ Virgen de la Victoria, Gastroenterol Dept, Malaga, Spain; [Dominguez-Cajal, Manuel] Hosp Gen San Jorge, Gastroenterol Dept, Huesca, Spain; [Munoz, Carmen] Hosp Basurto, Gastroenterol Dept, Bilbao, Spain; [Gomollon, Fernando] Hosp Clin Univ Lozano Blesa, Gastroenterol Dept, Zaragoza, Spain; [Fernandez-Salazar, Luis] Hosp Clin Univ Valladolid, Gastroenterol Dept, Valladolid, Spain; [Fe Garcia-Sepulcre, Mariana] Hosp Gen Univ Elche, Gastroenterol Dept, Alicante, Spain; [Rodriguez-Lago, Iago] Hosp Galdakao Usansolo, Gastroenterol Dept, Galdakao, Spain; [Gutierrez, Ana] Hosp Gen Univ Alicante, Gastroenterol Dept, Alicante, Spain; [Gutierrez, Ana] CIBEREHD, Alicante, Spain; [Arguelles-Arias, Federico] Hosp Univ Virgen Macarena, Gastroenterol Dept, Seville, Spain; [Rodriguez, Cristina] Complejo Hosp Navarra, Inst Invest Sanitaria Navarra IdiSNA, Gastroenterol Dept, Pamplona, Spain; [Esther Rodriguez, Gloria] Hosp Univ Nuestra Senora de la Candelaria, Gastroenterol Dept, Santa Cruz De Tenerife, Spain; [Bujanda, Luis] Univ Basque Country, Hosp Univ Donostia, Inst Biodonostia, Gastroenterol Dept,UPV EHU, Donostia San Sebastian, Spain; [Bujanda, Luis] CIBEREHD, Donostia San Sebastian, Spain; [Llao, Jordina] ALTHAIA Xarxa Assistencial Univ Manresa, Gastroenterol Dept, Manresa, Spain; [Varela, Pilar] Hosp Univ Cabuenes, Gastroenterol Dept, Gijon, Spain; [Ramos, Laura] Hosp Univ Canarias, Gastroenterol Dept, San Cristobal la Laguna, Spain; [Maria Huguet, Jose] Consorcio Hosp Gen Univ Valencia, Gastroenterol Dept, Valencia, Spain; [Almela, Pedro] Hosp Gen Univ Castellon, Gastroenterol Dept, Castellon de La Plana, Spain; [Romero, Patricia] Hosp Gen Univ Santa Lucia, Gastroenterol Dept, Murcia, Spain; [Navarro-Llavat, Merce] Hosp St Joan Despi Moises Broggi, Gastroenterol Dept, St Joan Despi, Spain; [Abad, Agueda] Hosp Viladecans, Gastroenterol Dept, Barcelona, Spain; [Ramirez-de la Piscina, Patricia] Hosp Univ Alava, Gastroenterol Dept, Vitoria, Spain; [Lucendo, Alfredo J.] Hosp Gen Tomelloso, Gastroenterol Dept, Ciudad Real, Spain; [Sese, Eva] Hosp Arnau Vilanova, Gastroenterol Dept, Lleida, Spain; [Eva Madrigal, Rosa] Complejo Asistencial Univ Palencia, Gastroenterol Dept, Palencia, Spain; [Charro, Mara] Hosp Royo Villanova, Gastroenterol Dept, Zaragoza, Spain; [Garcia-Herola, Antonio] Hosp Marina Baixa, Gastroenterol Dept, Alicante, Spain; [Pajares, Ramon] Hosp Univ Infanta Sofia, Gastroenterol Dept, Madrid, Spain; [Khorrami, Sam] Hosp Univ Son Espases, Gastroenterol Dept, Palma De Mallorca, Spain</t>
  </si>
  <si>
    <t>Gisbert, JP (corresponding author), Hosp Univ La Princesa, Gastroenterol Unit, Diego de Leon 62, Madrid 28006, Spain.</t>
  </si>
  <si>
    <t>1078-0998</t>
  </si>
  <si>
    <t>APR</t>
  </si>
  <si>
    <t>Andujar, X; Loras, C; Gonzalez, B; Socarras, M; Sanchiz, V; Bosca, M; Domenech, E; Calafat, M; Rodriguez, E; Sicilia, B; Calvet, X; Barrio, J; Guardiola, J; Iglesias, E; Casanova, MJ; Ber, Y; Monfort, D; Lopez-Sanroman, A; Rodriguez-Lago, I; Bujanda, L; Marquez, L; Martin-Arranz, MD; Zabana, Y; Fernandez-Banares, F; Esteve, M; Panes, J; Minguez, M; Sanchez, VG; Perez-Gisbert, J; Gomollon, F; Piqueras, M; Cabriada, JL; Andreu, M</t>
  </si>
  <si>
    <t>Efficacy and safety of endoscopic balloon dilation in inflammatory bowel disease: results of the large multicenter study of the ENEIDA registry</t>
  </si>
  <si>
    <t>SURGICAL ENDOSCOPY AND OTHER INTERVENTIONAL TECHNIQUES</t>
  </si>
  <si>
    <t>[Andujar, Xavier; Loras, Carme; Zabana, Yamile; Fernandez-Banares, Fernando; Esteve, Maria] Univ Barcelona, Dept Gastroenterol, Endoscopy Unit, Hosp Univ Mutua Terrassa, Placa Dr Robert 5, Barcelona 08221, Spain; [Gonzalez, Begona; Socarras, Milena; Panes, Julia] Hosp Clin Barcelona, Barcelona, Spain; [Sanchiz, Vicente; Bosca, Maia] Hosp Clin Univ Valencia, Valencia, Spain; [Domenech, Eugeni; Calafat, Margalida] Hosp Badalona Germans Trias &amp; Pujol, Barcelona, Spain; [Rodriguez, Esther] Hosp Univ Nuestra Senora de la Candelaria, Santa Cruz De Tenerife, Spain; [Sicilia, Beatriz] Complejo Asistencial Univ Burgos, Burgos, Spain; [Calvet, Xavier] Corp Sanitaria Univ Parc Tauli, Barcelona, Spain; [Barrio, Jesus] Hosp Rio Hortega, Leon, Spain; [Guardiola, Jordi] Hosp Univ Bellvitge, Barcelona, Spain; [Iglesias, Eva] Hosp Univ Reina Sofia, Cordoba, Spain; [Casanova, Maria Jose] Hosp Univ La Princesa, Madrid, Spain; [Ber, Yolanda; Gomollon, Fernando] Hosp Lozano Blesa, Zaragoza, Spain; [Monfort, David; Piqueras, Marta] Consorci Sanitari Terrassa, Barcelona, Spain; [Lopez-Sanroman, Antonio] Hosp Univ Ramon y Cajal, Madrid, Spain; [Rodriguez-Lago, Iago; Luis Cabriada, Jose] Hosp Galdakao, Bizkaia, Spain; [Bujanda, Luis] Univ Basque Country, Hosp Univ Donostia, UPV EHU, Inst Biodonostia, Gipuzkua, Spain; [Marquez, Lucia; Andreu, Montserrat] Hosp del Mar, Barcelona, Spain; [Dolores Martin-Arranz, Maria] Hosp La Paz, Madrid, Spain; [Andujar, Xavier; Loras, Carme; Gonzalez, Begona; Socarras, Milena; Calvet, Xavier; Casanova, Maria Jose; Bujanda, Luis; Zabana, Yamile; Fernandez-Banares, Fernando; Esteve, Maria] Ctr Invest Biomed Red Enfermedades Hepat &amp; Digest, Madrid, Spain; [Minguez, Miguel] Hosp Clin Valencia, Valencia, Spain; [Garcia Sanchez, Valle] Hosp Reina Sofia, Cordoba, Spain; [Perez-Gisbert, Javier] Hosp La Princesa, Madrid, Spain</t>
  </si>
  <si>
    <t>Loras, C (corresponding author), Univ Barcelona, Dept Gastroenterol, Endoscopy Unit, Hosp Univ Mutua Terrassa, Placa Dr Robert 5, Barcelona 08221, Spain.; Loras, C (corresponding author), Ctr Invest Biomed Red Enfermedades Hepat &amp; Digest, Madrid, Spain.</t>
  </si>
  <si>
    <t>0930-2794</t>
  </si>
  <si>
    <t>MAR</t>
  </si>
  <si>
    <t>Calderon-Sanchez, EM; Avila-Medina, J; Callejo-Garcia, P; Fernandez-Velasco, M; Ordonez, A; Smani, T</t>
  </si>
  <si>
    <t>Role of Orai1 and L-type Ca(V)1.2 channels in Endothelin-1 mediated coronary contraction under ischemia and reperfusion</t>
  </si>
  <si>
    <t>CELL CALCIUM</t>
  </si>
  <si>
    <t>[Calderon-Sanchez, Eva M.; Avila-Medina, Javier; Callejo-Garcia, Paula; Ordonez, Antonio; Smani, Tarik] Univ Seville, Hosp Univ Virgen Rocio, Inst Biomed Sevilla IBiS, Fisiopatol Cardiovasc,CSIC, Seville, Spain; [Calderon-Sanchez, Eva M.; Fernandez-Velasco, Maria; Ordonez, Antonio; Smani, Tarik] Ctr Invest Biomed Red Enfermedades Cardiovasc CIB, Madrid, Spain; [Avila-Medina, Javier; Smani, Tarik] Univ Seville, Dept Fisiol Med &amp; Biofis, E-41009 Seville, Spain; [Fernandez-Velasco, Maria] Hosp Univ La Paz, Inst Invest, IDIPAZ, Madrid 28029, Spain</t>
  </si>
  <si>
    <t>Smani, T (corresponding author), Hosp Univ Virgen Rocio, Inst Biomed Sevilla IBiS, Ave Manuel Siurot S-N, Seville 41013, Spain.</t>
  </si>
  <si>
    <t>0143-4160</t>
  </si>
  <si>
    <t>Van Den Rym, A; Taur, P; Martinez-Barricarte, R; Lorenzo, L; Puel, A; Gonzalez-Navarro, P; Pandrowala, A; Gowri, V; Safa, A; Toledano, V; Cubillos-Zapata, C; Lopez-Collazo, E; Vela, M; Perez-Martinez, A; Sanchez-Ramon, S; Recio, MJ; Casanova, JL; Desai, MM; de Diego, RP</t>
  </si>
  <si>
    <t>Human BCL10 Deficiency due to Homozygosity for a Rare Allele</t>
  </si>
  <si>
    <t>JOURNAL OF CLINICAL IMMUNOLOGY</t>
  </si>
  <si>
    <t>[Van Den Rym, Ana; Gonzalez-Navarro, Pablo; Safa, Amin; Perez de Diego, Rebeca] La Paz Hosp, IdiPAZ Inst Hlth Res, Lab Immunogenet Human Dis, Madrid 28046, Spain; [Van Den Rym, Ana; Gonzalez-Navarro, Pablo; Safa, Amin; Toledano, Victor; Cubillos-Zapata, Carolina; Lopez-Collazo, Eduardo; Perez de Diego, Rebeca] La Paz Hosp, IdiPAZ Inst Hlth Res, Innate Immun Grp, Madrid 28046, Spain; [Van Den Rym, Ana; Gonzalez-Navarro, Pablo; Safa, Amin; Sanchez-Ramon, Silvia; Recio, Maria J.; Perez de Diego, Rebeca] Interdept Grp Immunodeficiencies, Madrid, Spain; [Taur, Prasad; Pandrowala, Ambreen; Gowri, Vijaya; Desai, Mukesh M.] Bai Jerbai Wadia Hosp Children, Div Immunol, Mumbai 400012, Maharashtra, India; [Martinez-Barricarte, Ruben; Puel, Anne; Casanova, Jean-Laurent] Rockefeller Univ, Rockefeller Branch, St Giles Lab Human Genet Infect Dis, New York, NY 10065 USA; [Lorenzo, Lazaro; Puel, Anne; Casanova, Jean-Laurent] Inst Natl Sante &amp; Rech Med, Necker Branch, Lab Human Genet Infect Dis, U1163, F-75015 Paris, France; [Puel, Anne; Casanova, Jean-Laurent] Univ Paris 05, Imagine Inst, F-75015 Paris, France; [Safa, Amin; Recio, Maria J.] Univ Complutense Madrid, Sch Med, Dept Immunol Ophthalmol &amp; ENT, Madrid 28040, Spain; [Cubillos-Zapata, Carolina] Ctr Biomed Res Network, CIBEres, Madrid, Spain; [Vela, Maria; Perez-Martinez, Antonio] La Paz Univ Hosp, Translat Res Paediat Oncol Haematopoiet Stem Cell, INGEMM IdiPAZ, Madrid, Spain; [Perez-Martinez, Antonio] La Paz Univ Hosp, Dept Paediat Haematooncol &amp; Stem Cell Transplant, Madrid, Spain; [Sanchez-Ramon, Silvia] San Carlos Clin Hosp, Clin Immunol Dept, Madrid 28040, Spain; [Casanova, Jean-Laurent] Necker Hosp Sick Children, AP HP, Paediat Immunol Hematol Unit, F-75015 Paris, France; [Casanova, Jean-Laurent] Howard Hughes Med Inst, New York, NY 10065 USA</t>
  </si>
  <si>
    <t>de Diego, RP (corresponding author), La Paz Hosp, IdiPAZ Inst Hlth Res, Lab Immunogenet Human Dis, Madrid 28046, Spain.; de Diego, RP (corresponding author), La Paz Hosp, IdiPAZ Inst Hlth Res, Innate Immun Grp, Madrid 28046, Spain.; de Diego, RP (corresponding author), Interdept Grp Immunodeficiencies, Madrid, Spain.</t>
  </si>
  <si>
    <t>0271-9142</t>
  </si>
  <si>
    <t>FEB</t>
  </si>
  <si>
    <t>Vila-Bedmar, R; Cruces-Sande, M; Arcones, AC; Willemen, HLDM; Prieto, P; Moreno-Indias, I; Diaz-Rodriguez, D; Francisco, S; Jaen, RI; Gutierrez-Repiso, C; Heijnen, CJ; Bosca, L; Fresno, M; Kavelaars, A; Mayor, F; Murga, C</t>
  </si>
  <si>
    <t>GRK2 levels in myeloid cells modulate adipose-liver crosstalk in high fat diet-induced obesity</t>
  </si>
  <si>
    <t>CELLULAR AND MOLECULAR LIFE SCIENCES</t>
  </si>
  <si>
    <t>[Vila-Bedmar, Rocio] Univ Rey Juan Carlos URJC, Dept Ciencias Basicas Salud, Area Bioquim &amp; Biol Mol, Madrid, Spain; [Cruces-Sande, Marta; Arcones, Alba C.; Diaz-Rodriguez, Daniel; Francisco, Sara; Fresno, Manuel; Mayor, Federico, Jr.; Murga, Cristina] Univ Autonoma Madrid CSIC UAM, Dept Biol Mol, C Nicolas Cabrera 1, Madrid 28049, Spain; [Cruces-Sande, Marta; Arcones, Alba C.; Diaz-Rodriguez, Daniel; Francisco, Sara; Fresno, Manuel; Mayor, Federico, Jr.; Murga, Cristina] Univ Autonoma Madrid CSIC UAM, Ctr Biol Mol Severo Ochoa, C Nicolas Cabrera 1, Madrid 28049, Spain; [Cruces-Sande, Marta; Arcones, Alba C.; Fresno, Manuel; Mayor, Federico, Jr.; Murga, Cristina] Inst Invest Sanitaria La Princesa, Madrid, Spain; [Cruces-Sande, Marta; Arcones, Alba C.; Prieto, Patricia; Bosca, Lisardo; Mayor, Federico, Jr.; Murga, Cristina] Inst Salud Carlos III ISCIII, CIBER Enfermedades Cardiovasc, Madrid, Spain; [Willemen, Hanneke L. D. M.] Univ Utrecht, Univ Med Ctr Utrecht, Lab Translat Immunol LTI, Utrecht, Netherlands; [Prieto, Patricia; Jaen, Rafael I.; Bosca, Lisardo] Inst Invest Biomed Alberto Sols CSIC UAM, Madrid, Spain; [Moreno-Indias, Isabel; Gutierrez-Repiso, Carolina] Inst Salud Carlos III ISCIII, CIBER Obesidad &amp; Nutr CIBEROBN, Madrid, Spain; [Moreno-Indias, Isabel; Gutierrez-Repiso, Carolina] Univ Malaga, Inst Invest Biomed Malaga IBIMA, Unidad Endocrinol &amp; Nutr, Hosp Univ Virgen Victoria Malaga, Malaga, Spain; [Heijnen, Cobi J.; Kavelaars, Annemieke] Univ Texas MD Anderson Canc Ctr, Houston, TX 77030 USA</t>
  </si>
  <si>
    <t>Mayor, F; Murga, C (corresponding author), Univ Autonoma Madrid CSIC UAM, Dept Biol Mol, C Nicolas Cabrera 1, Madrid 28049, Spain.; Mayor, F; Murga, C (corresponding author), Univ Autonoma Madrid CSIC UAM, Ctr Biol Mol Severo Ochoa, C Nicolas Cabrera 1, Madrid 28049, Spain.; Mayor, F; Murga, C (corresponding author), Inst Invest Sanitaria La Princesa, Madrid, Spain.; Mayor, F; Murga, C (corresponding author), Inst Salud Carlos III ISCIII, CIBER Enfermedades Cardiovasc, Madrid, Spain.</t>
  </si>
  <si>
    <t>1420-682X</t>
  </si>
  <si>
    <t>Lopez-Collazo, E; Avendano-Ortiz, J; Martin-Quiros, A; Aguirre, LA</t>
  </si>
  <si>
    <t>Immune Response and COVID-19: A mirror image of Sepsis</t>
  </si>
  <si>
    <t>INTERNATIONAL JOURNAL OF BIOLOGICAL SCIENCES</t>
  </si>
  <si>
    <t>[Lopez-Collazo, Eduardo; Avendano-Ortiz, Jose; Aguirre, Luis A.] La Paz Univ Hosp, Innate Immune Response Grp, IdiPAZ, Paseo Castellana 261, Madrid 28046, Spain; [Lopez-Collazo, Eduardo; Avendano-Ortiz, Jose; Aguirre, Luis A.] La Paz Univ Hosp, Tumor Immunol Lab, IdiPAZ, Paseo Castellana 261, Madrid 28046, Spain; [Lopez-Collazo, Eduardo] CIBER Resp Dis CIBERES, Madrid, Spain; [Martin-Quiros, Alejandro] La Paz Univ Hosp, Emergency Dept, IdiPAZ, Paseo Castellana 261, Madrid 28046, Spain; [Martin-Quiros, Alejandro] La Paz Univ Hosp, Emergent Pathol Res Grp, IdiPAZ, Paseo Castellana 261, Madrid 28046, Spain</t>
  </si>
  <si>
    <t>Lopez-Collazo, E; Aguirre, LA (corresponding author), La Paz Univ Hosp, Innate Immune Response Grp, IdiPAZ, Paseo Castellana 261, Madrid 28046, Spain.; Lopez-Collazo, E; Aguirre, LA (corresponding author), La Paz Univ Hosp, Tumor Immunol Lab, IdiPAZ, Paseo Castellana 261, Madrid 28046, Spain.; Lopez-Collazo, E (corresponding author), CIBER Resp Dis CIBERES, Madrid, Spain.</t>
  </si>
  <si>
    <t>1449-2288</t>
  </si>
  <si>
    <t>Falcon, D; Galeano-Otero, I; Martin-Bornez, M; Fernandez-Velasco, M; Gallardo-Castillo, I; Rosado, JA; Ordonez, A; Smani, T</t>
  </si>
  <si>
    <t>TRPC Channels: Dysregulation and Ca2+ Mishandling in Ischemic Heart Disease</t>
  </si>
  <si>
    <t>[Falcon, Debora; Galeano-Otero, Isabel; Martin-Bornez, Marta; Smani, Tarik] Univ Seville, Inst Biomed Seville, Dept Med Physiol &amp; Biophys, Seville 41013, Spain; [Falcon, Debora; Fernandez-Velasco, Maria; Ordonez, Antonio; Smani, Tarik] Biomed Res Networking Ctr Cardiovasc Dis CIBERCV, Madrid 28029, Spain; [Fernandez-Velasco, Maria] IdiPAZ Inst Hlth Res La PAZ, Madrid 28029, Spain; [Gallardo-Castillo, Isabel] Univ Seville, Sch Dent, Dept Stomatol, E-41009 Seville, Spain; [Rosado, Juan A.] Univ Extremadura, Inst Mol Pathol Biomarkers, Dept Physiol, Cell Physiol Res Grp, Caceres 10003, Spain</t>
  </si>
  <si>
    <t>Smani, T (corresponding author), Univ Seville, Inst Biomed Seville, Dept Med Physiol &amp; Biophys, Seville 41013, Spain.; Ordonez, A; Smani, T (corresponding author), Biomed Res Networking Ctr Cardiovasc Dis CIBERCV, Madrid 28029, Spain.</t>
  </si>
  <si>
    <t>JAN</t>
  </si>
  <si>
    <t>Ochoa-Grullon, J; Cuesta, CB; Lopez, CP; Cortijo, AP; de la Pena, AR; Carmona, AA; Morales, M; Llano-Hernandez, K; Williams, LJ; de Frias, ER; Guevara-Hoyer, K; Torres, GC; Orte, C; Fernandez-Arquero, M; Fernandez-Paredes, L; Serrano-Garcia, I; Recio, MJ; de Diego, RP; Martinez, R; Sanchez-Ramon, S</t>
  </si>
  <si>
    <t>Evaluation of Polysaccharide Typhim Vi Antibody Response as a predictor of Humoral Immunodeficiency in Haematological Malignancies</t>
  </si>
  <si>
    <t>CLINICAL IMMUNOLOGY</t>
  </si>
  <si>
    <t>[Ochoa-Grullon, J.; Rodriguez de la Pena, A.; Llano-Hernandez, K.; Rodriguez de Frias, E.; Guevara-Hoyer, K.; Cordero Torres, G.; Orte, C.; Fernandez-Arquero, M.; Fernandez-Paredes, L.; Sanchez-Ramon, S.] Hosp Clin San Carlos, Dept Immunol, IML, Madrid, Spain; [Ochoa-Grullon, J.; Rodriguez de la Pena, A.; Llano-Hernandez, K.; Rodriguez de Frias, E.; Guevara-Hoyer, K.; Cordero Torres, G.; Orte, C.; Fernandez-Arquero, M.; Fernandez-Paredes, L.; Sanchez-Ramon, S.] Hosp Clin San Carlos, IdSSC, Madrid, Spain; [Ochoa-Grullon, J.; Rodriguez de Frias, E.; Guevara-Hoyer, K.; Fernandez-Arquero, M.; Recio, M. J.; Sanchez-Ramon, S.] Univ Complutense Madrid, Sch Med, Dept Immunol Ophthalmol &amp; ENT, Madrid, Spain; [Ochoa-Grullon, J.; Guevara-Hoyer, K.; Recio, M. J.; Perez de Diego, R.; Martinez, R.; Sanchez-Ramon, S.] GIID, Immunodeficiency Interdept Grp, Madrid, Spain; [Benavente Cuesta, C.; Perez Lopez, C.; Pena Cortijo, A.; Alvarez Carmona, A.; Morales M, Mateo] Hosp Clin San Carlos, Dept Haematol, Madrid, Spain; [Williams, L. J.] Binding Site Grp Ltd, Birmingham, W Midlands, England; [Serrano-Garcia, I] Hosp Clin San Carlos, Dept Epidemiol &amp; Prevent Med, Madrid, Spain; [Perez de Diego, R.] IdiPAZ Inst Hlth Res, Lab Immunogenet Human Dis, Madrid, Spain</t>
  </si>
  <si>
    <t>Sanchez-Ramon, S (corresponding author), Hosp Clin San Carlos, Dept Clin Immunol, Lab Med Inst, Calle Prof Martin Lagos SN, Madrid 28040, Spain.; Sanchez-Ramon, S (corresponding author), IdISSC, Calle Prof Martin Lagos SN, Madrid 28040, Spain.</t>
  </si>
  <si>
    <t>1521-6616</t>
  </si>
  <si>
    <t>Sanchez, A; Contreras-Jurado, C; Rodriguez, D; Regadera, J; Alemany, S; Aranda, A</t>
  </si>
  <si>
    <t>Hematopoiesis in aged female mice devoid of thyroid hormone receptors</t>
  </si>
  <si>
    <t>JOURNAL OF ENDOCRINOLOGY</t>
  </si>
  <si>
    <t>[Sanchez, Angela; Contreras-Jurado, Constanza; Rodriguez, Diego; Alemany, Susana; Aranda, Ana] CSIC, Inst Invest Biomed Alberto Sols, Madrid, Spain; [Sanchez, Angela; Contreras-Jurado, Constanza; Rodriguez, Diego; Alemany, Susana; Aranda, Ana] Univ Autonoma Madrid, Madrid, Spain; [Contreras-Jurado, Constanza; Aranda, Ana] Ctr Invest Biomed Red Canc CIBERONC, Madrid, Spain; [Regadera, Javier] Univ Autonoma Madrid, Dept Anat Histol &amp; Neurosci, Madrid, Spain</t>
  </si>
  <si>
    <t>Alemany, S; Aranda, A (corresponding author), CSIC, Inst Invest Biomed Alberto Sols, Madrid, Spain.; Alemany, S; Aranda, A (corresponding author), Univ Autonoma Madrid, Madrid, Spain.; Aranda, A (corresponding author), Ctr Invest Biomed Red Canc CIBERONC, Madrid, Spain.</t>
  </si>
  <si>
    <t>0022-0795</t>
  </si>
  <si>
    <t>Tamayo, M; Fulgencio-Covian, A; Navarro-Garcia, JA; Val-Blasco, A; Ruiz-Hurtado, G; Gil-Fernandez, M; Martin-Nunes, L; Lopez, JA; Desviat, LR; Delgado, C; Richard, E; Fernandez-Velasco, M</t>
  </si>
  <si>
    <t>Intracellular calcium mishandling leads to cardiac dysfunction and ventricular arrhythmias in a mouse model of propionic acidemia</t>
  </si>
  <si>
    <t>BIOCHIMICA ET BIOPHYSICA ACTA-MOLECULAR BASIS OF DISEASE</t>
  </si>
  <si>
    <t>[Tamayo, M.; Martin-Nunes, L.; Delgado, C.] UAM, CSIC, Biomed Res Inst Alberto Sols, Madrid, Spain; [Fulgencio-Covian, A.; Desviat, L. R.; Richard, E.] Univ Autonoma Madrid, CSIC, Ctr Biol Mol Severo Ochoa, Madrid, Spain; [Navarro-Garcia, J. A.; Ruiz-Hurtado, G.] Hosp Univ 12 Octubre, Inst Res i12, Cardiorenal Translat Lab, Madrid, Spain; [Val-Blasco, A.; Gil-Fernandez, M.; Fernandez-Velasco, M.] La Paz Univ Hosp, IdiPAZ, Innate Immune Response Grp, Madrid, Spain; [Lopez, J. A.] CNIC, Lab Proteom Cardiovasc, Madrid, Spain; [Fulgencio-Covian, A.; Desviat, L. R.; Richard, E.] ISCIII, CIBER Enfermedades Raras CIBERER, Madrid, Spain; [Ruiz-Hurtado, G.; Lopez, J. A.; Delgado, C.; Fernandez-Velasco, M.] ISCIII, CIBER Enfermedades Cardiovasc CIBERCV, Madrid, Spain</t>
  </si>
  <si>
    <t>Delgado, C (corresponding author), Inst Invest Biomed Alberto Sols, Arturo Duperier 4, Madrid 28029, Spain.; Richard, E (corresponding author), Univ Autonoma Madrid, Ctr Biol Mol Severo Ochoa, Nicolas Cabrera 1, E-28049 Madrid, Spain.; Fernandez-Velasco, M (corresponding author), Hosp la Paz, Inst Invest, Idipaz, Paseo Castellana 261, Madrid 28046, Spain.</t>
  </si>
  <si>
    <t>0925-4439</t>
  </si>
  <si>
    <t>JAN 1</t>
  </si>
  <si>
    <t>Avendano-Ortiz, Jose; Lozano-Rodriguez, Roberto; Martin-Quiros, Alejandro; Maroun-Eid, Charbel; Terron, Veronica; Valentin, Jaime; Montalban-Hernandez, Karla; Ruiz de la Bastida, Fatima; Garcia-Garrido, Miguel A; Cubillos-Zapata, Carolina; Del Balzo-Castillo, Alvaro; Aguirre, Luis A; Lopez-Collazo, Eduardo</t>
  </si>
  <si>
    <t>Proteins from SARS-CoV-2 reduce T cell proliferation: A mirror image of sepsis.</t>
  </si>
  <si>
    <t>Heliyon</t>
  </si>
  <si>
    <t>The Innate Immune Response Group, IdiPAZ, La Paz University Hospital, Paseo de la Castellana 261, Madrid, 28046, Spain.; Tumor Immunology Laboratory, IdiPAZ, La Paz University Hospital, Paseo de la Castellana 261, Madrid, 28046, Spain.; Emergency Department and Emergent Pathology Research Group, IdiPAZ La Paz University Hospital, Paseo de la Castellana 261, Madrid, 28046, Spain.; CIBER of Respiratory Diseases (CIBERES), Madrid, Spain.</t>
  </si>
  <si>
    <t>no tiene</t>
  </si>
  <si>
    <t>2405-8440</t>
  </si>
  <si>
    <t>2020 Dec (Epub 2020 Nov 30)</t>
  </si>
  <si>
    <t>e05635</t>
  </si>
  <si>
    <t>Jaen, Rafael I; Val-Blasco, Almudena; Prieto, Patricia; Gil-Fernandez, Marta; Smani, Tarik; Lopez-Sendon, Jose Luis; Delgado, Carmen; Bosca, Lisardo; Fernandez-Velasco, Maria</t>
  </si>
  <si>
    <t>Innate Immune Receptors, Key Actors in Cardiovascular Diseases.</t>
  </si>
  <si>
    <t>JACC. Basic to translational science</t>
  </si>
  <si>
    <t>Biomedical Research Institute "Alberto Sols" CSIC-UAM, Madrid, Spain.; CIBER Cardiovascular (CIBER-CV, ISCIII), Madrid, Spain.; Innate Immune Response Group, IdiPAZ, La Paz University Hospital, Madrid, Spain.; Pharmacology, Pharmacognosy and Botany department, Faculty of Pharmacy, Complutense University of Madrid, Madrid, Spain.; Department of Medical Physiology and Biophysics, Institute of Biomedicine of Seville, University of Seville, Sevilla, Spain.; Servicio de Cardiologia, Hospital Universitario La Paz, Madrid, Spain.</t>
  </si>
  <si>
    <t>; Delgado, Carmen/H-2251-2016</t>
  </si>
  <si>
    <t>2452-302X</t>
  </si>
  <si>
    <t>2020 Jul</t>
  </si>
  <si>
    <t>735-749</t>
  </si>
  <si>
    <t>Aguirre, Luis Augusto; Montalban-Hernandez, Karla; Avendano-Ortiz, Jose; Marin, Elvira; Lozano, Roberto; Toledano, Victor; Sanchez-Maroto, Laura; Terron, Veronica; Valentin, Jaime; Pulido, Elisa; Casalvilla, Jose Carlos; Rubio, Carolina; Diekhorst, Luke; Laso-Garcia, Fernando; Del Fresno, Carlos; Collazo-Lorduy, Ana; Jimenez-Munarriz, Beatriz; Gomez-Campelo, Paloma; Llanos-Gonzalez, Emilio; Fernandez-Velasco, Maria; Rodriguez-Antolin, Carlos; Perez de Diego, Rebeca; Cantero-Cid, Ramon; Hernadez-Jimenez, Enrique; Alvarez, Enrique; Rosas, Rocio; Dies Lopez-Ayllon, Blanca; de Castro, Javier; Wculek, Stefanie K; Cubillos-Zapata, Carolina; Ibanez de Caceres, Inmaculada; Diaz-Agero, Prudencio; Gutierrez Fernandez, Maria; Paz de Miguel, Maria; Sancho, David; Schulte, Leon; Perona, Rosario; Belda-Iniesta, Cristobal; Bosca, Lisardo; Lopez-Collazo, Eduardo</t>
  </si>
  <si>
    <t>Tumor stem cells fuse with monocytes to form highly invasive tumor-hybrid cells.</t>
  </si>
  <si>
    <t>Oncoimmunology</t>
  </si>
  <si>
    <t>The Innate Immune Response Group, IdiPAZ, La Paz University Hospital, Madrid, Spain.; Tumour Immunology Lab, IdiPAZ, La Paz University Hospital, Madrid, Spain.; Centre for Biomedical Research Network of Respiratory Diseases (CIBERES), Madrid, Spain.; Department of Neurology and Stroke Centre, Neuroscience and Cerebrovascular Research Laboratory, IdiPAZ, La Paz University Hospital, Autonomous University of Madrid, Madrid, Spain.; Immunobiology Laboratory, National Centre for Cardiovascular Research (CNIC), Madrid, Spain.; Oncology Department, Research Foundation HM Hospitals, Madrid, Spain.; Centre for Biomedical Research Network, CIBER-CV, Madrid, Spain.; Biomarkers and Experimental Therapeutics in Cancer Group, IdiPAZ, La Paz University Hospital, Madrid, Spain.; Laboratory of Immunogenetics of Human Diseases, IdiPAZ, Madrid, Spain.; Laboratory of Experimental Models of Human Diseases, Biomedical Research Institute CSIC/UAM, Madrid, Spain.; Centre for Biomedical Research Network, CIBERER, Madrid, Spain.; Thoracic Surgery Service, IdiPAZ, La Paz University Hospital, Madrid, Spain.; Cell Engineering Laboratory, IdiPAZ, La Paz University Hospital, Madrid, Spain.; Institute for Lung Research/iLung, Research Group "Rna-biology of Inflammation &amp; Infection," Philipps University, Marburg, Germany.</t>
  </si>
  <si>
    <t>; Sancho-Madrid, David/D-3433-2009</t>
  </si>
  <si>
    <t>2162-4011</t>
  </si>
  <si>
    <t>2020 06 16</t>
  </si>
  <si>
    <t>1º CUARTIL</t>
  </si>
  <si>
    <t>1º DECIL</t>
  </si>
  <si>
    <t>Q1</t>
  </si>
  <si>
    <t>SI</t>
  </si>
  <si>
    <t>Correction</t>
  </si>
  <si>
    <t>Meeting Abstract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</si>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</sst>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T2341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5.0140000000000002</v>
      </c>
      <c r="G5" s="7" t="str">
        <f>VLOOKUP(N5,[1]Revistas!$B$2:$G$62863,3,FALSE)</f>
        <v>Q1</v>
      </c>
      <c r="H5" s="7" t="str">
        <f>VLOOKUP(N5,[1]Revistas!$B$2:$G$62863,4,FALSE)</f>
        <v>FOOD SCIENCE &amp; TECHNOLOGY -- SCIE</v>
      </c>
      <c r="I5" s="7" t="str">
        <f>VLOOKUP(N5,[1]Revistas!$B$2:$G$62863,5,FALSE)</f>
        <v>10/139</v>
      </c>
      <c r="J5" s="7" t="str">
        <f>VLOOKUP(N5,[1]Revistas!$B$2:$G$62863,6,FALSE)</f>
        <v>SI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9</v>
      </c>
      <c r="R5" s="7">
        <v>12</v>
      </c>
      <c r="S5" s="7"/>
      <c r="T5" s="7">
        <v>1213</v>
      </c>
    </row>
    <row r="6" spans="2:20" s="1" customFormat="1">
      <c r="B6" s="6" t="s">
        <v>28</v>
      </c>
      <c r="C6" s="6" t="s">
        <v>29</v>
      </c>
      <c r="D6" s="6" t="s">
        <v>30</v>
      </c>
      <c r="E6" s="7" t="s">
        <v>23</v>
      </c>
      <c r="F6" s="7">
        <f>VLOOKUP(N6,[1]Revistas!$B$2:$G$62863,2,FALSE)</f>
        <v>4.556</v>
      </c>
      <c r="G6" s="7" t="str">
        <f>VLOOKUP(N6,[1]Revistas!$B$2:$G$62863,3,FALSE)</f>
        <v>Q1</v>
      </c>
      <c r="H6" s="7" t="str">
        <f>VLOOKUP(N6,[1]Revistas!$B$2:$G$62863,4,FALSE)</f>
        <v>BIOCHEMISTRY &amp; MOLECULAR BIOLOGY -- SCIE</v>
      </c>
      <c r="I6" s="7" t="str">
        <f>VLOOKUP(N6,[1]Revistas!$B$2:$G$62863,5,FALSE)</f>
        <v>74/297</v>
      </c>
      <c r="J6" s="7" t="str">
        <f>VLOOKUP(N6,[1]Revistas!$B$2:$G$62863,6,FALSE)</f>
        <v>NO</v>
      </c>
      <c r="K6" s="7" t="s">
        <v>31</v>
      </c>
      <c r="L6" s="7" t="s">
        <v>32</v>
      </c>
      <c r="M6" s="7">
        <v>0</v>
      </c>
      <c r="N6" s="7" t="s">
        <v>33</v>
      </c>
      <c r="O6" s="7" t="s">
        <v>34</v>
      </c>
      <c r="P6" s="7">
        <v>2020</v>
      </c>
      <c r="Q6" s="7">
        <v>21</v>
      </c>
      <c r="R6" s="7">
        <v>22</v>
      </c>
      <c r="S6" s="7"/>
      <c r="T6" s="7">
        <v>8868</v>
      </c>
    </row>
    <row r="7" spans="2:20" s="1" customFormat="1">
      <c r="B7" s="6" t="s">
        <v>35</v>
      </c>
      <c r="C7" s="6" t="s">
        <v>36</v>
      </c>
      <c r="D7" s="6" t="s">
        <v>37</v>
      </c>
      <c r="E7" s="7" t="s">
        <v>23</v>
      </c>
      <c r="F7" s="7">
        <f>VLOOKUP(N7,[1]Revistas!$B$2:$G$62863,2,FALSE)</f>
        <v>6.1260000000000003</v>
      </c>
      <c r="G7" s="7" t="str">
        <f>VLOOKUP(N7,[1]Revistas!$B$2:$G$62863,3,FALSE)</f>
        <v>Q1</v>
      </c>
      <c r="H7" s="7" t="str">
        <f>VLOOKUP(N7,[1]Revistas!$B$2:$G$62863,4,FALSE)</f>
        <v>ONCOLOGY -- SCIE</v>
      </c>
      <c r="I7" s="7" t="str">
        <f>VLOOKUP(N7,[1]Revistas!$B$2:$G$62863,5,FALSE)</f>
        <v>37/244</v>
      </c>
      <c r="J7" s="7" t="str">
        <f>VLOOKUP(N7,[1]Revistas!$B$2:$G$62863,6,FALSE)</f>
        <v>NO</v>
      </c>
      <c r="K7" s="7" t="s">
        <v>38</v>
      </c>
      <c r="L7" s="7" t="s">
        <v>39</v>
      </c>
      <c r="M7" s="7">
        <v>0</v>
      </c>
      <c r="N7" s="7" t="s">
        <v>40</v>
      </c>
      <c r="O7" s="7" t="s">
        <v>34</v>
      </c>
      <c r="P7" s="7">
        <v>2020</v>
      </c>
      <c r="Q7" s="7">
        <v>12</v>
      </c>
      <c r="R7" s="7">
        <v>11</v>
      </c>
      <c r="S7" s="7"/>
      <c r="T7" s="7">
        <v>3443</v>
      </c>
    </row>
    <row r="8" spans="2:20" s="1" customFormat="1">
      <c r="B8" s="6" t="s">
        <v>41</v>
      </c>
      <c r="C8" s="6" t="s">
        <v>42</v>
      </c>
      <c r="D8" s="6" t="s">
        <v>43</v>
      </c>
      <c r="E8" s="7" t="s">
        <v>23</v>
      </c>
      <c r="F8" s="7">
        <f>VLOOKUP(N8,[1]Revistas!$B$2:$G$62863,2,FALSE)</f>
        <v>3.9980000000000002</v>
      </c>
      <c r="G8" s="7" t="str">
        <f>VLOOKUP(N8,[1]Revistas!$B$2:$G$62863,3,FALSE)</f>
        <v>Q1</v>
      </c>
      <c r="H8" s="7" t="str">
        <f>VLOOKUP(N8,[1]Revistas!$B$2:$G$62863,4,FALSE)</f>
        <v>MULTIDISCIPLINARY SCIENCES -- SCIE</v>
      </c>
      <c r="I8" s="7" t="str">
        <f>VLOOKUP(N8,[1]Revistas!$B$2:$G$62863,5,FALSE)</f>
        <v>17/71</v>
      </c>
      <c r="J8" s="7" t="str">
        <f>VLOOKUP(N8,[1]Revistas!$B$2:$G$62863,6,FALSE)</f>
        <v>NO</v>
      </c>
      <c r="K8" s="7" t="s">
        <v>44</v>
      </c>
      <c r="L8" s="7" t="s">
        <v>45</v>
      </c>
      <c r="M8" s="7">
        <v>0</v>
      </c>
      <c r="N8" s="7" t="s">
        <v>46</v>
      </c>
      <c r="O8" s="7">
        <v>47027</v>
      </c>
      <c r="P8" s="7">
        <v>2020</v>
      </c>
      <c r="Q8" s="7">
        <v>10</v>
      </c>
      <c r="R8" s="7">
        <v>1</v>
      </c>
      <c r="S8" s="7"/>
      <c r="T8" s="7">
        <v>18469</v>
      </c>
    </row>
    <row r="9" spans="2:20" s="1" customFormat="1">
      <c r="B9" s="6" t="s">
        <v>47</v>
      </c>
      <c r="C9" s="6" t="s">
        <v>48</v>
      </c>
      <c r="D9" s="6" t="s">
        <v>49</v>
      </c>
      <c r="E9" s="7" t="s">
        <v>50</v>
      </c>
      <c r="F9" s="7">
        <f>VLOOKUP(N9,[1]Revistas!$B$2:$G$62863,2,FALSE)</f>
        <v>5.085</v>
      </c>
      <c r="G9" s="7" t="str">
        <f>VLOOKUP(N9,[1]Revistas!$B$2:$G$62863,3,FALSE)</f>
        <v>Q1</v>
      </c>
      <c r="H9" s="7" t="str">
        <f>VLOOKUP(N9,[1]Revistas!$B$2:$G$62863,4,FALSE)</f>
        <v>IMMUNOLOGY -- SCIE</v>
      </c>
      <c r="I9" s="7" t="str">
        <f>VLOOKUP(N9,[1]Revistas!$B$2:$G$62863,5,FALSE)</f>
        <v>38/158</v>
      </c>
      <c r="J9" s="7" t="str">
        <f>VLOOKUP(N9,[1]Revistas!$B$2:$G$62863,6,FALSE)</f>
        <v>NO</v>
      </c>
      <c r="K9" s="7" t="s">
        <v>51</v>
      </c>
      <c r="L9" s="7" t="s">
        <v>52</v>
      </c>
      <c r="M9" s="7">
        <v>0</v>
      </c>
      <c r="N9" s="7" t="s">
        <v>53</v>
      </c>
      <c r="O9" s="7">
        <v>46296</v>
      </c>
      <c r="P9" s="7">
        <v>2020</v>
      </c>
      <c r="Q9" s="7">
        <v>11</v>
      </c>
      <c r="R9" s="7"/>
      <c r="S9" s="7"/>
      <c r="T9" s="7">
        <v>586527</v>
      </c>
    </row>
    <row r="10" spans="2:20" s="1" customFormat="1">
      <c r="B10" s="6" t="s">
        <v>54</v>
      </c>
      <c r="C10" s="6" t="s">
        <v>55</v>
      </c>
      <c r="D10" s="6" t="s">
        <v>56</v>
      </c>
      <c r="E10" s="7" t="s">
        <v>23</v>
      </c>
      <c r="F10" s="7">
        <f>VLOOKUP(N10,[1]Revistas!$B$2:$G$62863,2,FALSE)</f>
        <v>4.4960000000000004</v>
      </c>
      <c r="G10" s="7" t="str">
        <f>VLOOKUP(N10,[1]Revistas!$B$2:$G$62863,3,FALSE)</f>
        <v>Q1</v>
      </c>
      <c r="H10" s="7" t="str">
        <f>VLOOKUP(N10,[1]Revistas!$B$2:$G$62863,4,FALSE)</f>
        <v>BIOLOGY -- SCIE</v>
      </c>
      <c r="I10" s="7" t="str">
        <f>VLOOKUP(N10,[1]Revistas!$B$2:$G$62863,5,FALSE)</f>
        <v>9 DE 96</v>
      </c>
      <c r="J10" s="7" t="str">
        <f>VLOOKUP(N10,[1]Revistas!$B$2:$G$62863,6,FALSE)</f>
        <v>SI</v>
      </c>
      <c r="K10" s="7" t="s">
        <v>57</v>
      </c>
      <c r="L10" s="7" t="s">
        <v>58</v>
      </c>
      <c r="M10" s="7">
        <v>0</v>
      </c>
      <c r="N10" s="7" t="s">
        <v>59</v>
      </c>
      <c r="O10" s="7" t="s">
        <v>27</v>
      </c>
      <c r="P10" s="7">
        <v>2020</v>
      </c>
      <c r="Q10" s="7">
        <v>34</v>
      </c>
      <c r="R10" s="7">
        <v>12</v>
      </c>
      <c r="S10" s="7">
        <v>16179</v>
      </c>
      <c r="T10" s="7">
        <v>16190</v>
      </c>
    </row>
    <row r="11" spans="2:20" s="1" customFormat="1">
      <c r="B11" s="6" t="s">
        <v>60</v>
      </c>
      <c r="C11" s="6" t="s">
        <v>61</v>
      </c>
      <c r="D11" s="6" t="s">
        <v>37</v>
      </c>
      <c r="E11" s="7" t="s">
        <v>23</v>
      </c>
      <c r="F11" s="7">
        <f>VLOOKUP(N11,[1]Revistas!$B$2:$G$62863,2,FALSE)</f>
        <v>6.1260000000000003</v>
      </c>
      <c r="G11" s="7" t="str">
        <f>VLOOKUP(N11,[1]Revistas!$B$2:$G$62863,3,FALSE)</f>
        <v>Q1</v>
      </c>
      <c r="H11" s="7" t="str">
        <f>VLOOKUP(N11,[1]Revistas!$B$2:$G$62863,4,FALSE)</f>
        <v>ONCOLOGY -- SCIE</v>
      </c>
      <c r="I11" s="7" t="str">
        <f>VLOOKUP(N11,[1]Revistas!$B$2:$G$62863,5,FALSE)</f>
        <v>37/244</v>
      </c>
      <c r="J11" s="7" t="str">
        <f>VLOOKUP(N11,[1]Revistas!$B$2:$G$62863,6,FALSE)</f>
        <v>NO</v>
      </c>
      <c r="K11" s="7" t="s">
        <v>62</v>
      </c>
      <c r="L11" s="7" t="s">
        <v>63</v>
      </c>
      <c r="M11" s="7">
        <v>1</v>
      </c>
      <c r="N11" s="7" t="s">
        <v>40</v>
      </c>
      <c r="O11" s="7" t="s">
        <v>64</v>
      </c>
      <c r="P11" s="7">
        <v>2020</v>
      </c>
      <c r="Q11" s="7">
        <v>12</v>
      </c>
      <c r="R11" s="7">
        <v>10</v>
      </c>
      <c r="S11" s="7"/>
      <c r="T11" s="7">
        <v>3060</v>
      </c>
    </row>
    <row r="12" spans="2:20" s="1" customFormat="1">
      <c r="B12" s="6" t="s">
        <v>65</v>
      </c>
      <c r="C12" s="6" t="s">
        <v>66</v>
      </c>
      <c r="D12" s="6" t="s">
        <v>67</v>
      </c>
      <c r="E12" s="7" t="s">
        <v>23</v>
      </c>
      <c r="F12" s="7">
        <f>VLOOKUP(N12,[1]Revistas!$B$2:$G$62863,2,FALSE)</f>
        <v>38.637</v>
      </c>
      <c r="G12" s="7" t="str">
        <f>VLOOKUP(N12,[1]Revistas!$B$2:$G$62863,3,FALSE)</f>
        <v>Q1</v>
      </c>
      <c r="H12" s="7" t="str">
        <f>VLOOKUP(N12,[1]Revistas!$B$2:$G$62863,4,FALSE)</f>
        <v>CELL BIOLOGY -- SCIE</v>
      </c>
      <c r="I12" s="7" t="str">
        <f>VLOOKUP(N12,[1]Revistas!$B$2:$G$62863,5,FALSE)</f>
        <v>2/195</v>
      </c>
      <c r="J12" s="7" t="str">
        <f>VLOOKUP(N12,[1]Revistas!$B$2:$G$62863,6,FALSE)</f>
        <v>SI</v>
      </c>
      <c r="K12" s="7" t="s">
        <v>68</v>
      </c>
      <c r="L12" s="7" t="s">
        <v>69</v>
      </c>
      <c r="M12" s="7">
        <v>6</v>
      </c>
      <c r="N12" s="7" t="s">
        <v>70</v>
      </c>
      <c r="O12" s="7">
        <v>37165</v>
      </c>
      <c r="P12" s="7">
        <v>2020</v>
      </c>
      <c r="Q12" s="7">
        <v>183</v>
      </c>
      <c r="R12" s="7">
        <v>1</v>
      </c>
      <c r="S12" s="7">
        <v>94</v>
      </c>
      <c r="T12" s="7" t="s">
        <v>71</v>
      </c>
    </row>
    <row r="13" spans="2:20" s="1" customFormat="1">
      <c r="B13" s="6" t="s">
        <v>72</v>
      </c>
      <c r="C13" s="6" t="s">
        <v>73</v>
      </c>
      <c r="D13" s="6" t="s">
        <v>43</v>
      </c>
      <c r="E13" s="7" t="s">
        <v>23</v>
      </c>
      <c r="F13" s="7">
        <f>VLOOKUP(N13,[1]Revistas!$B$2:$G$62863,2,FALSE)</f>
        <v>3.9980000000000002</v>
      </c>
      <c r="G13" s="7" t="str">
        <f>VLOOKUP(N13,[1]Revistas!$B$2:$G$62863,3,FALSE)</f>
        <v>Q1</v>
      </c>
      <c r="H13" s="7" t="str">
        <f>VLOOKUP(N13,[1]Revistas!$B$2:$G$62863,4,FALSE)</f>
        <v>MULTIDISCIPLINARY SCIENCES -- SCIE</v>
      </c>
      <c r="I13" s="7" t="str">
        <f>VLOOKUP(N13,[1]Revistas!$B$2:$G$62863,5,FALSE)</f>
        <v>17/71</v>
      </c>
      <c r="J13" s="7" t="str">
        <f>VLOOKUP(N13,[1]Revistas!$B$2:$G$62863,6,FALSE)</f>
        <v>NO</v>
      </c>
      <c r="K13" s="7" t="s">
        <v>74</v>
      </c>
      <c r="L13" s="7" t="s">
        <v>75</v>
      </c>
      <c r="M13" s="7">
        <v>0</v>
      </c>
      <c r="N13" s="7" t="s">
        <v>46</v>
      </c>
      <c r="O13" s="7">
        <v>45170</v>
      </c>
      <c r="P13" s="7">
        <v>2020</v>
      </c>
      <c r="Q13" s="7">
        <v>10</v>
      </c>
      <c r="R13" s="7">
        <v>1</v>
      </c>
      <c r="S13" s="7"/>
      <c r="T13" s="7">
        <v>15528</v>
      </c>
    </row>
    <row r="14" spans="2:20" s="1" customFormat="1">
      <c r="B14" s="6" t="s">
        <v>76</v>
      </c>
      <c r="C14" s="6" t="s">
        <v>77</v>
      </c>
      <c r="D14" s="6" t="s">
        <v>78</v>
      </c>
      <c r="E14" s="7" t="s">
        <v>23</v>
      </c>
      <c r="F14" s="7">
        <f>VLOOKUP(N14,[1]Revistas!$B$2:$G$62863,2,FALSE)</f>
        <v>7.73</v>
      </c>
      <c r="G14" s="7" t="str">
        <f>VLOOKUP(N14,[1]Revistas!$B$2:$G$62863,3,FALSE)</f>
        <v>Q1</v>
      </c>
      <c r="H14" s="7" t="str">
        <f>VLOOKUP(N14,[1]Revistas!$B$2:$G$62863,4,FALSE)</f>
        <v>PHARMACOLOGY &amp; PHARMACY -- SCIE</v>
      </c>
      <c r="I14" s="7" t="str">
        <f>VLOOKUP(N14,[1]Revistas!$B$2:$G$62863,5,FALSE)</f>
        <v>9/270</v>
      </c>
      <c r="J14" s="7" t="str">
        <f>VLOOKUP(N14,[1]Revistas!$B$2:$G$62863,6,FALSE)</f>
        <v>SI</v>
      </c>
      <c r="K14" s="7" t="s">
        <v>79</v>
      </c>
      <c r="L14" s="7" t="s">
        <v>80</v>
      </c>
      <c r="M14" s="7">
        <v>1</v>
      </c>
      <c r="N14" s="7" t="s">
        <v>81</v>
      </c>
      <c r="O14" s="7" t="s">
        <v>64</v>
      </c>
      <c r="P14" s="7">
        <v>2020</v>
      </c>
      <c r="Q14" s="7">
        <v>177</v>
      </c>
      <c r="R14" s="7">
        <v>20</v>
      </c>
      <c r="S14" s="7">
        <v>4701</v>
      </c>
      <c r="T14" s="7">
        <v>4719</v>
      </c>
    </row>
    <row r="15" spans="2:20" s="1" customFormat="1">
      <c r="B15" s="6" t="s">
        <v>82</v>
      </c>
      <c r="C15" s="6" t="s">
        <v>83</v>
      </c>
      <c r="D15" s="6" t="s">
        <v>84</v>
      </c>
      <c r="E15" s="7" t="s">
        <v>85</v>
      </c>
      <c r="F15" s="7">
        <f>VLOOKUP(N15,[1]Revistas!$B$2:$G$62863,2,FALSE)</f>
        <v>3.367</v>
      </c>
      <c r="G15" s="7" t="str">
        <f>VLOOKUP(N15,[1]Revistas!$B$2:$G$62863,3,FALSE)</f>
        <v>Q1</v>
      </c>
      <c r="H15" s="7" t="str">
        <f>VLOOKUP(N15,[1]Revistas!$B$2:$G$62863,4,FALSE)</f>
        <v>PHYSIOLOGY -- SCIE</v>
      </c>
      <c r="I15" s="7" t="str">
        <f>VLOOKUP(N15,[1]Revistas!$B$2:$G$62863,5,FALSE)</f>
        <v>20/81</v>
      </c>
      <c r="J15" s="7" t="str">
        <f>VLOOKUP(N15,[1]Revistas!$B$2:$G$62863,6,FALSE)</f>
        <v>NO</v>
      </c>
      <c r="K15" s="7" t="s">
        <v>86</v>
      </c>
      <c r="L15" s="7" t="s">
        <v>87</v>
      </c>
      <c r="M15" s="7">
        <v>0</v>
      </c>
      <c r="N15" s="7" t="s">
        <v>88</v>
      </c>
      <c r="O15" s="7">
        <v>38231</v>
      </c>
      <c r="P15" s="7">
        <v>2020</v>
      </c>
      <c r="Q15" s="7">
        <v>11</v>
      </c>
      <c r="R15" s="7"/>
      <c r="S15" s="7"/>
      <c r="T15" s="7">
        <v>1013</v>
      </c>
    </row>
    <row r="16" spans="2:20" s="1" customFormat="1">
      <c r="B16" s="6" t="s">
        <v>89</v>
      </c>
      <c r="C16" s="6" t="s">
        <v>90</v>
      </c>
      <c r="D16" s="6" t="s">
        <v>91</v>
      </c>
      <c r="E16" s="7" t="s">
        <v>23</v>
      </c>
      <c r="F16" s="7">
        <f>VLOOKUP(N16,[1]Revistas!$B$2:$G$62863,2,FALSE)</f>
        <v>8.6579999999999995</v>
      </c>
      <c r="G16" s="7" t="str">
        <f>VLOOKUP(N16,[1]Revistas!$B$2:$G$62863,3,FALSE)</f>
        <v>Q1</v>
      </c>
      <c r="H16" s="7" t="str">
        <f>VLOOKUP(N16,[1]Revistas!$B$2:$G$62863,4,FALSE)</f>
        <v>GASTROENTEROLOGY &amp; HEPATOLOGY -- SCIE</v>
      </c>
      <c r="I16" s="7" t="str">
        <f>VLOOKUP(N16,[1]Revistas!$B$2:$G$62863,5,FALSE)</f>
        <v>9 DE 88</v>
      </c>
      <c r="J16" s="7" t="str">
        <f>VLOOKUP(N16,[1]Revistas!$B$2:$G$62863,6,FALSE)</f>
        <v>NO</v>
      </c>
      <c r="K16" s="7" t="s">
        <v>92</v>
      </c>
      <c r="L16" s="7" t="s">
        <v>93</v>
      </c>
      <c r="M16" s="7">
        <v>0</v>
      </c>
      <c r="N16" s="7" t="s">
        <v>94</v>
      </c>
      <c r="O16" s="7">
        <v>37135</v>
      </c>
      <c r="P16" s="7">
        <v>2020</v>
      </c>
      <c r="Q16" s="7">
        <v>14</v>
      </c>
      <c r="R16" s="7">
        <v>9</v>
      </c>
      <c r="S16" s="7">
        <v>1290</v>
      </c>
      <c r="T16" s="7">
        <v>1298</v>
      </c>
    </row>
    <row r="17" spans="2:20" s="1" customFormat="1">
      <c r="B17" s="6" t="s">
        <v>95</v>
      </c>
      <c r="C17" s="6" t="s">
        <v>96</v>
      </c>
      <c r="D17" s="6" t="s">
        <v>97</v>
      </c>
      <c r="E17" s="7" t="s">
        <v>23</v>
      </c>
      <c r="F17" s="7">
        <f>VLOOKUP(N17,[1]Revistas!$B$2:$G$62863,2,FALSE)</f>
        <v>4.3659999999999997</v>
      </c>
      <c r="G17" s="7" t="str">
        <f>VLOOKUP(N17,[1]Revistas!$B$2:$G$62863,3,FALSE)</f>
        <v>Q2</v>
      </c>
      <c r="H17" s="7" t="str">
        <f>VLOOKUP(N17,[1]Revistas!$B$2:$G$62863,4,FALSE)</f>
        <v>CELL BIOLOGY -- SCIE</v>
      </c>
      <c r="I17" s="7" t="str">
        <f>VLOOKUP(N17,[1]Revistas!$B$2:$G$62863,5,FALSE)</f>
        <v>70/195</v>
      </c>
      <c r="J17" s="7" t="str">
        <f>VLOOKUP(N17,[1]Revistas!$B$2:$G$62863,6,FALSE)</f>
        <v>NO</v>
      </c>
      <c r="K17" s="7" t="s">
        <v>98</v>
      </c>
      <c r="L17" s="7" t="s">
        <v>99</v>
      </c>
      <c r="M17" s="7">
        <v>1</v>
      </c>
      <c r="N17" s="7" t="s">
        <v>100</v>
      </c>
      <c r="O17" s="7" t="s">
        <v>101</v>
      </c>
      <c r="P17" s="7">
        <v>2020</v>
      </c>
      <c r="Q17" s="7">
        <v>9</v>
      </c>
      <c r="R17" s="7">
        <v>9</v>
      </c>
      <c r="S17" s="7"/>
      <c r="T17" s="7">
        <v>2067</v>
      </c>
    </row>
    <row r="18" spans="2:20" s="1" customFormat="1">
      <c r="B18" s="6" t="s">
        <v>102</v>
      </c>
      <c r="C18" s="6" t="s">
        <v>103</v>
      </c>
      <c r="D18" s="6" t="s">
        <v>49</v>
      </c>
      <c r="E18" s="7" t="s">
        <v>23</v>
      </c>
      <c r="F18" s="7">
        <f>VLOOKUP(N18,[1]Revistas!$B$2:$G$62863,2,FALSE)</f>
        <v>5.085</v>
      </c>
      <c r="G18" s="7" t="str">
        <f>VLOOKUP(N18,[1]Revistas!$B$2:$G$62863,3,FALSE)</f>
        <v>Q1</v>
      </c>
      <c r="H18" s="7" t="str">
        <f>VLOOKUP(N18,[1]Revistas!$B$2:$G$62863,4,FALSE)</f>
        <v>IMMUNOLOGY -- SCIE</v>
      </c>
      <c r="I18" s="7" t="str">
        <f>VLOOKUP(N18,[1]Revistas!$B$2:$G$62863,5,FALSE)</f>
        <v>38/158</v>
      </c>
      <c r="J18" s="7" t="str">
        <f>VLOOKUP(N18,[1]Revistas!$B$2:$G$62863,6,FALSE)</f>
        <v>NO</v>
      </c>
      <c r="K18" s="7" t="s">
        <v>104</v>
      </c>
      <c r="L18" s="7" t="s">
        <v>105</v>
      </c>
      <c r="M18" s="7">
        <v>0</v>
      </c>
      <c r="N18" s="7" t="s">
        <v>53</v>
      </c>
      <c r="O18" s="7" t="s">
        <v>106</v>
      </c>
      <c r="P18" s="7">
        <v>2020</v>
      </c>
      <c r="Q18" s="7">
        <v>11</v>
      </c>
      <c r="R18" s="7"/>
      <c r="S18" s="7"/>
      <c r="T18" s="7">
        <v>2004</v>
      </c>
    </row>
    <row r="19" spans="2:20" s="1" customFormat="1">
      <c r="B19" s="6" t="s">
        <v>107</v>
      </c>
      <c r="C19" s="6" t="s">
        <v>108</v>
      </c>
      <c r="D19" s="6" t="s">
        <v>37</v>
      </c>
      <c r="E19" s="7" t="s">
        <v>23</v>
      </c>
      <c r="F19" s="7">
        <f>VLOOKUP(N19,[1]Revistas!$B$2:$G$62863,2,FALSE)</f>
        <v>6.1260000000000003</v>
      </c>
      <c r="G19" s="7" t="str">
        <f>VLOOKUP(N19,[1]Revistas!$B$2:$G$62863,3,FALSE)</f>
        <v>Q1</v>
      </c>
      <c r="H19" s="7" t="str">
        <f>VLOOKUP(N19,[1]Revistas!$B$2:$G$62863,4,FALSE)</f>
        <v>ONCOLOGY -- SCIE</v>
      </c>
      <c r="I19" s="7" t="str">
        <f>VLOOKUP(N19,[1]Revistas!$B$2:$G$62863,5,FALSE)</f>
        <v>37/244</v>
      </c>
      <c r="J19" s="7" t="str">
        <f>VLOOKUP(N19,[1]Revistas!$B$2:$G$62863,6,FALSE)</f>
        <v>NO</v>
      </c>
      <c r="K19" s="7" t="s">
        <v>109</v>
      </c>
      <c r="L19" s="7" t="s">
        <v>110</v>
      </c>
      <c r="M19" s="7">
        <v>2</v>
      </c>
      <c r="N19" s="7" t="s">
        <v>40</v>
      </c>
      <c r="O19" s="7" t="s">
        <v>111</v>
      </c>
      <c r="P19" s="7">
        <v>2020</v>
      </c>
      <c r="Q19" s="7">
        <v>12</v>
      </c>
      <c r="R19" s="7">
        <v>8</v>
      </c>
      <c r="S19" s="7"/>
      <c r="T19" s="7">
        <v>2302</v>
      </c>
    </row>
    <row r="20" spans="2:20" s="1" customFormat="1">
      <c r="B20" s="6" t="s">
        <v>112</v>
      </c>
      <c r="C20" s="6" t="s">
        <v>113</v>
      </c>
      <c r="D20" s="6" t="s">
        <v>114</v>
      </c>
      <c r="E20" s="7" t="s">
        <v>23</v>
      </c>
      <c r="F20" s="7">
        <f>VLOOKUP(N20,[1]Revistas!$B$2:$G$62863,2,FALSE)</f>
        <v>3.3029999999999999</v>
      </c>
      <c r="G20" s="7" t="str">
        <f>VLOOKUP(N20,[1]Revistas!$B$2:$G$62863,3,FALSE)</f>
        <v>Q1</v>
      </c>
      <c r="H20" s="7" t="str">
        <f>VLOOKUP(N20,[1]Revistas!$B$2:$G$62863,4,FALSE)</f>
        <v>MEDICINE, GENERAL &amp; INTERNAL -- SCIE</v>
      </c>
      <c r="I20" s="7" t="str">
        <f>VLOOKUP(N20,[1]Revistas!$B$2:$G$62863,5,FALSE)</f>
        <v>36/165</v>
      </c>
      <c r="J20" s="7" t="str">
        <f>VLOOKUP(N20,[1]Revistas!$B$2:$G$62863,6,FALSE)</f>
        <v>NO</v>
      </c>
      <c r="K20" s="7" t="s">
        <v>115</v>
      </c>
      <c r="L20" s="7" t="s">
        <v>116</v>
      </c>
      <c r="M20" s="7">
        <v>0</v>
      </c>
      <c r="N20" s="7" t="s">
        <v>117</v>
      </c>
      <c r="O20" s="7" t="s">
        <v>111</v>
      </c>
      <c r="P20" s="7">
        <v>2020</v>
      </c>
      <c r="Q20" s="7">
        <v>9</v>
      </c>
      <c r="R20" s="7">
        <v>8</v>
      </c>
      <c r="S20" s="7"/>
      <c r="T20" s="7">
        <v>2378</v>
      </c>
    </row>
    <row r="21" spans="2:20" s="1" customFormat="1">
      <c r="B21" s="6" t="s">
        <v>118</v>
      </c>
      <c r="C21" s="6" t="s">
        <v>119</v>
      </c>
      <c r="D21" s="6" t="s">
        <v>43</v>
      </c>
      <c r="E21" s="7" t="s">
        <v>23</v>
      </c>
      <c r="F21" s="7">
        <f>VLOOKUP(N21,[1]Revistas!$B$2:$G$62863,2,FALSE)</f>
        <v>3.9980000000000002</v>
      </c>
      <c r="G21" s="7" t="str">
        <f>VLOOKUP(N21,[1]Revistas!$B$2:$G$62863,3,FALSE)</f>
        <v>Q1</v>
      </c>
      <c r="H21" s="7" t="str">
        <f>VLOOKUP(N21,[1]Revistas!$B$2:$G$62863,4,FALSE)</f>
        <v>MULTIDISCIPLINARY SCIENCES -- SCIE</v>
      </c>
      <c r="I21" s="7" t="str">
        <f>VLOOKUP(N21,[1]Revistas!$B$2:$G$62863,5,FALSE)</f>
        <v>17/71</v>
      </c>
      <c r="J21" s="7" t="str">
        <f>VLOOKUP(N21,[1]Revistas!$B$2:$G$62863,6,FALSE)</f>
        <v>NO</v>
      </c>
      <c r="K21" s="7" t="s">
        <v>120</v>
      </c>
      <c r="L21" s="7" t="s">
        <v>121</v>
      </c>
      <c r="M21" s="7">
        <v>0</v>
      </c>
      <c r="N21" s="7" t="s">
        <v>46</v>
      </c>
      <c r="O21" s="7">
        <v>45108</v>
      </c>
      <c r="P21" s="7">
        <v>2020</v>
      </c>
      <c r="Q21" s="7">
        <v>10</v>
      </c>
      <c r="R21" s="7">
        <v>1</v>
      </c>
      <c r="S21" s="7"/>
      <c r="T21" s="7">
        <v>12317</v>
      </c>
    </row>
    <row r="22" spans="2:20" s="1" customFormat="1">
      <c r="B22" s="6" t="s">
        <v>122</v>
      </c>
      <c r="C22" s="6" t="s">
        <v>123</v>
      </c>
      <c r="D22" s="6" t="s">
        <v>97</v>
      </c>
      <c r="E22" s="7" t="s">
        <v>50</v>
      </c>
      <c r="F22" s="7">
        <f>VLOOKUP(N22,[1]Revistas!$B$2:$G$62863,2,FALSE)</f>
        <v>4.3659999999999997</v>
      </c>
      <c r="G22" s="7" t="str">
        <f>VLOOKUP(N22,[1]Revistas!$B$2:$G$62863,3,FALSE)</f>
        <v>Q2</v>
      </c>
      <c r="H22" s="7" t="str">
        <f>VLOOKUP(N22,[1]Revistas!$B$2:$G$62863,4,FALSE)</f>
        <v>CELL BIOLOGY -- SCIE</v>
      </c>
      <c r="I22" s="7" t="str">
        <f>VLOOKUP(N22,[1]Revistas!$B$2:$G$62863,5,FALSE)</f>
        <v>70/195</v>
      </c>
      <c r="J22" s="7" t="str">
        <f>VLOOKUP(N22,[1]Revistas!$B$2:$G$62863,6,FALSE)</f>
        <v>NO</v>
      </c>
      <c r="K22" s="7" t="s">
        <v>124</v>
      </c>
      <c r="L22" s="7" t="s">
        <v>125</v>
      </c>
      <c r="M22" s="7">
        <v>3</v>
      </c>
      <c r="N22" s="7" t="s">
        <v>100</v>
      </c>
      <c r="O22" s="7" t="s">
        <v>126</v>
      </c>
      <c r="P22" s="7">
        <v>2020</v>
      </c>
      <c r="Q22" s="7">
        <v>9</v>
      </c>
      <c r="R22" s="7">
        <v>7</v>
      </c>
      <c r="S22" s="7"/>
      <c r="T22" s="7">
        <v>1687</v>
      </c>
    </row>
    <row r="23" spans="2:20" s="1" customFormat="1">
      <c r="B23" s="6" t="s">
        <v>127</v>
      </c>
      <c r="C23" s="6" t="s">
        <v>128</v>
      </c>
      <c r="D23" s="6" t="s">
        <v>129</v>
      </c>
      <c r="E23" s="7" t="s">
        <v>23</v>
      </c>
      <c r="F23" s="7">
        <f>VLOOKUP(N23,[1]Revistas!$B$2:$G$62863,2,FALSE)</f>
        <v>2.468</v>
      </c>
      <c r="G23" s="7" t="str">
        <f>VLOOKUP(N23,[1]Revistas!$B$2:$G$62863,3,FALSE)</f>
        <v>Q2</v>
      </c>
      <c r="H23" s="7" t="str">
        <f>VLOOKUP(N23,[1]Revistas!$B$2:$G$62863,4,FALSE)</f>
        <v>ENVIRONMENTAL SCIENCES -- SCIE</v>
      </c>
      <c r="I23" s="7" t="str">
        <f>VLOOKUP(N23,[1]Revistas!$B$2:$G$62863,5,FALSE)</f>
        <v>105/265</v>
      </c>
      <c r="J23" s="7" t="str">
        <f>VLOOKUP(N23,[1]Revistas!$B$2:$G$62863,6,FALSE)</f>
        <v>NO</v>
      </c>
      <c r="K23" s="7" t="s">
        <v>130</v>
      </c>
      <c r="L23" s="7" t="s">
        <v>131</v>
      </c>
      <c r="M23" s="7">
        <v>0</v>
      </c>
      <c r="N23" s="7" t="s">
        <v>132</v>
      </c>
      <c r="O23" s="7" t="s">
        <v>126</v>
      </c>
      <c r="P23" s="7">
        <v>2020</v>
      </c>
      <c r="Q23" s="7">
        <v>17</v>
      </c>
      <c r="R23" s="7">
        <v>14</v>
      </c>
      <c r="S23" s="7"/>
      <c r="T23" s="7">
        <v>5078</v>
      </c>
    </row>
    <row r="24" spans="2:20" s="1" customFormat="1">
      <c r="B24" s="6" t="s">
        <v>133</v>
      </c>
      <c r="C24" s="6" t="s">
        <v>134</v>
      </c>
      <c r="D24" s="6" t="s">
        <v>135</v>
      </c>
      <c r="E24" s="7" t="s">
        <v>23</v>
      </c>
      <c r="F24" s="7">
        <f>VLOOKUP(N24,[1]Revistas!$B$2:$G$62863,2,FALSE)</f>
        <v>4.7169999999999996</v>
      </c>
      <c r="G24" s="7" t="str">
        <f>VLOOKUP(N24,[1]Revistas!$B$2:$G$62863,3,FALSE)</f>
        <v>Q1</v>
      </c>
      <c r="H24" s="7" t="str">
        <f>VLOOKUP(N24,[1]Revistas!$B$2:$G$62863,4,FALSE)</f>
        <v>PHARMACOLOGY &amp; PHARMACY -- SCIE</v>
      </c>
      <c r="I24" s="7" t="str">
        <f>VLOOKUP(N24,[1]Revistas!$B$2:$G$62863,5,FALSE)</f>
        <v>36/271</v>
      </c>
      <c r="J24" s="7" t="str">
        <f>VLOOKUP(N24,[1]Revistas!$B$2:$G$62863,6,FALSE)</f>
        <v>NO</v>
      </c>
      <c r="K24" s="7" t="s">
        <v>136</v>
      </c>
      <c r="L24" s="7" t="s">
        <v>137</v>
      </c>
      <c r="M24" s="7">
        <v>0</v>
      </c>
      <c r="N24" s="7" t="s">
        <v>138</v>
      </c>
      <c r="O24" s="7" t="s">
        <v>126</v>
      </c>
      <c r="P24" s="7">
        <v>2020</v>
      </c>
      <c r="Q24" s="7">
        <v>8</v>
      </c>
      <c r="R24" s="7">
        <v>7</v>
      </c>
      <c r="S24" s="7"/>
      <c r="T24" s="7">
        <v>203</v>
      </c>
    </row>
    <row r="25" spans="2:20" s="1" customFormat="1">
      <c r="B25" s="6" t="s">
        <v>139</v>
      </c>
      <c r="C25" s="6" t="s">
        <v>140</v>
      </c>
      <c r="D25" s="6" t="s">
        <v>141</v>
      </c>
      <c r="E25" s="7" t="s">
        <v>23</v>
      </c>
      <c r="F25" s="7">
        <f>VLOOKUP(N25,[1]Revistas!$B$2:$G$62863,2,FALSE)</f>
        <v>3.2759999999999998</v>
      </c>
      <c r="G25" s="7" t="str">
        <f>VLOOKUP(N25,[1]Revistas!$B$2:$G$62863,3,FALSE)</f>
        <v>Q3</v>
      </c>
      <c r="H25" s="7" t="str">
        <f>VLOOKUP(N25,[1]Revistas!$B$2:$G$62863,4,FALSE)</f>
        <v>IMMUNOLOGY -- SCIE</v>
      </c>
      <c r="I25" s="7" t="str">
        <f>VLOOKUP(N25,[1]Revistas!$B$2:$G$62863,5,FALSE)</f>
        <v>82/159</v>
      </c>
      <c r="J25" s="7" t="str">
        <f>VLOOKUP(N25,[1]Revistas!$B$2:$G$62863,6,FALSE)</f>
        <v>NO</v>
      </c>
      <c r="K25" s="7" t="s">
        <v>142</v>
      </c>
      <c r="L25" s="7" t="s">
        <v>143</v>
      </c>
      <c r="M25" s="7">
        <v>1</v>
      </c>
      <c r="N25" s="7" t="s">
        <v>144</v>
      </c>
      <c r="O25" s="7" t="s">
        <v>126</v>
      </c>
      <c r="P25" s="7">
        <v>2020</v>
      </c>
      <c r="Q25" s="7">
        <v>223</v>
      </c>
      <c r="R25" s="7"/>
      <c r="S25" s="7">
        <v>78</v>
      </c>
      <c r="T25" s="7">
        <v>88</v>
      </c>
    </row>
    <row r="26" spans="2:20" s="1" customFormat="1">
      <c r="B26" s="6" t="s">
        <v>145</v>
      </c>
      <c r="C26" s="6" t="s">
        <v>146</v>
      </c>
      <c r="D26" s="6" t="s">
        <v>56</v>
      </c>
      <c r="E26" s="7" t="s">
        <v>23</v>
      </c>
      <c r="F26" s="7">
        <f>VLOOKUP(N26,[1]Revistas!$B$2:$G$62863,2,FALSE)</f>
        <v>4.4960000000000004</v>
      </c>
      <c r="G26" s="7" t="str">
        <f>VLOOKUP(N26,[1]Revistas!$B$2:$G$62863,3,FALSE)</f>
        <v>Q1</v>
      </c>
      <c r="H26" s="7" t="str">
        <f>VLOOKUP(N26,[1]Revistas!$B$2:$G$62863,4,FALSE)</f>
        <v>BIOLOGY -- SCIE</v>
      </c>
      <c r="I26" s="7" t="str">
        <f>VLOOKUP(N26,[1]Revistas!$B$2:$G$62863,5,FALSE)</f>
        <v>9 DE 96</v>
      </c>
      <c r="J26" s="7" t="str">
        <f>VLOOKUP(N26,[1]Revistas!$B$2:$G$62863,6,FALSE)</f>
        <v>SI</v>
      </c>
      <c r="K26" s="7" t="s">
        <v>147</v>
      </c>
      <c r="L26" s="7" t="s">
        <v>148</v>
      </c>
      <c r="M26" s="7">
        <v>0</v>
      </c>
      <c r="N26" s="7" t="s">
        <v>59</v>
      </c>
      <c r="O26" s="7" t="s">
        <v>111</v>
      </c>
      <c r="P26" s="7">
        <v>2020</v>
      </c>
      <c r="Q26" s="7">
        <v>34</v>
      </c>
      <c r="R26" s="7">
        <v>8</v>
      </c>
      <c r="S26" s="7">
        <v>10531</v>
      </c>
      <c r="T26" s="7">
        <v>10546</v>
      </c>
    </row>
    <row r="27" spans="2:20" s="1" customFormat="1">
      <c r="B27" s="6" t="s">
        <v>149</v>
      </c>
      <c r="C27" s="6" t="s">
        <v>150</v>
      </c>
      <c r="D27" s="6" t="s">
        <v>151</v>
      </c>
      <c r="E27" s="7" t="s">
        <v>23</v>
      </c>
      <c r="F27" s="7">
        <f>VLOOKUP(N27,[1]Revistas!$B$2:$G$62863,2,FALSE)</f>
        <v>4.4210000000000003</v>
      </c>
      <c r="G27" s="7" t="str">
        <f>VLOOKUP(N27,[1]Revistas!$B$2:$G$62863,3,FALSE)</f>
        <v>Q1</v>
      </c>
      <c r="H27" s="7" t="str">
        <f>VLOOKUP(N27,[1]Revistas!$B$2:$G$62863,4,FALSE)</f>
        <v>PHARMACOLOGY &amp; PHARMACY -- SCIE</v>
      </c>
      <c r="I27" s="7" t="str">
        <f>VLOOKUP(N27,[1]Revistas!$B$2:$G$62863,5,FALSE)</f>
        <v>44/271</v>
      </c>
      <c r="J27" s="7" t="str">
        <f>VLOOKUP(N27,[1]Revistas!$B$2:$G$62863,6,FALSE)</f>
        <v>NO</v>
      </c>
      <c r="K27" s="7" t="s">
        <v>152</v>
      </c>
      <c r="L27" s="7" t="s">
        <v>153</v>
      </c>
      <c r="M27" s="7">
        <v>0</v>
      </c>
      <c r="N27" s="7" t="s">
        <v>154</v>
      </c>
      <c r="O27" s="7" t="s">
        <v>155</v>
      </c>
      <c r="P27" s="7">
        <v>2020</v>
      </c>
      <c r="Q27" s="7">
        <v>12</v>
      </c>
      <c r="R27" s="7">
        <v>6</v>
      </c>
      <c r="S27" s="7"/>
      <c r="T27" s="7">
        <v>512</v>
      </c>
    </row>
    <row r="28" spans="2:20" s="1" customFormat="1">
      <c r="B28" s="6" t="s">
        <v>156</v>
      </c>
      <c r="C28" s="6" t="s">
        <v>157</v>
      </c>
      <c r="D28" s="6" t="s">
        <v>158</v>
      </c>
      <c r="E28" s="7" t="s">
        <v>23</v>
      </c>
      <c r="F28" s="7">
        <f>VLOOKUP(N28,[1]Revistas!$B$2:$G$62863,2,FALSE)</f>
        <v>1.552</v>
      </c>
      <c r="G28" s="7" t="str">
        <f>VLOOKUP(N28,[1]Revistas!$B$2:$G$62863,3,FALSE)</f>
        <v>Q3</v>
      </c>
      <c r="H28" s="7" t="str">
        <f>VLOOKUP(N28,[1]Revistas!$B$2:$G$62863,4,FALSE)</f>
        <v>MEDICINE, GENERAL &amp; INTERNAL -- SCIE</v>
      </c>
      <c r="I28" s="7" t="str">
        <f>VLOOKUP(N28,[1]Revistas!$B$2:$G$62863,5,FALSE)</f>
        <v>89/165</v>
      </c>
      <c r="J28" s="7" t="str">
        <f>VLOOKUP(N28,[1]Revistas!$B$2:$G$62863,6,FALSE)</f>
        <v>NO</v>
      </c>
      <c r="K28" s="7" t="s">
        <v>159</v>
      </c>
      <c r="L28" s="7" t="s">
        <v>160</v>
      </c>
      <c r="M28" s="7">
        <v>0</v>
      </c>
      <c r="N28" s="7" t="s">
        <v>161</v>
      </c>
      <c r="O28" s="7">
        <v>42125</v>
      </c>
      <c r="P28" s="7">
        <v>2020</v>
      </c>
      <c r="Q28" s="7">
        <v>99</v>
      </c>
      <c r="R28" s="7">
        <v>20</v>
      </c>
      <c r="S28" s="7"/>
      <c r="T28" s="7" t="s">
        <v>162</v>
      </c>
    </row>
    <row r="29" spans="2:20" s="1" customFormat="1">
      <c r="B29" s="6" t="s">
        <v>163</v>
      </c>
      <c r="C29" s="6" t="s">
        <v>164</v>
      </c>
      <c r="D29" s="6" t="s">
        <v>165</v>
      </c>
      <c r="E29" s="7" t="s">
        <v>23</v>
      </c>
      <c r="F29" s="7">
        <f>VLOOKUP(N29,[1]Revistas!$B$2:$G$62863,2,FALSE)</f>
        <v>4.8049999999999997</v>
      </c>
      <c r="G29" s="7" t="str">
        <f>VLOOKUP(N29,[1]Revistas!$B$2:$G$62863,3,FALSE)</f>
        <v>Q1</v>
      </c>
      <c r="H29" s="7" t="str">
        <f>VLOOKUP(N29,[1]Revistas!$B$2:$G$62863,4,FALSE)</f>
        <v>CLINICAL NEUROLOGY -- SCIE</v>
      </c>
      <c r="I29" s="7" t="str">
        <f>VLOOKUP(N29,[1]Revistas!$B$2:$G$62863,5,FALSE)</f>
        <v>32/204</v>
      </c>
      <c r="J29" s="7" t="str">
        <f>VLOOKUP(N29,[1]Revistas!$B$2:$G$62863,6,FALSE)</f>
        <v>NO</v>
      </c>
      <c r="K29" s="7" t="s">
        <v>166</v>
      </c>
      <c r="L29" s="7" t="s">
        <v>167</v>
      </c>
      <c r="M29" s="7">
        <v>4</v>
      </c>
      <c r="N29" s="7" t="s">
        <v>168</v>
      </c>
      <c r="O29" s="7" t="s">
        <v>169</v>
      </c>
      <c r="P29" s="7">
        <v>2020</v>
      </c>
      <c r="Q29" s="7">
        <v>43</v>
      </c>
      <c r="R29" s="7">
        <v>5</v>
      </c>
      <c r="S29" s="7"/>
      <c r="T29" s="7" t="s">
        <v>170</v>
      </c>
    </row>
    <row r="30" spans="2:20" s="1" customFormat="1">
      <c r="B30" s="6" t="s">
        <v>171</v>
      </c>
      <c r="C30" s="6" t="s">
        <v>172</v>
      </c>
      <c r="D30" s="6" t="s">
        <v>173</v>
      </c>
      <c r="E30" s="7" t="s">
        <v>23</v>
      </c>
      <c r="F30" s="7">
        <f>VLOOKUP(N30,[1]Revistas!$B$2:$G$62863,2,FALSE)</f>
        <v>2.2509999999999999</v>
      </c>
      <c r="G30" s="7" t="str">
        <f>VLOOKUP(N30,[1]Revistas!$B$2:$G$62863,3,FALSE)</f>
        <v>Q4</v>
      </c>
      <c r="H30" s="7" t="str">
        <f>VLOOKUP(N30,[1]Revistas!$B$2:$G$62863,4,FALSE)</f>
        <v>GASTROENTEROLOGY &amp; HEPATOLOGY -- SCIE</v>
      </c>
      <c r="I30" s="7" t="str">
        <f>VLOOKUP(N30,[1]Revistas!$B$2:$G$62863,5,FALSE)</f>
        <v>68/88</v>
      </c>
      <c r="J30" s="7" t="str">
        <f>VLOOKUP(N30,[1]Revistas!$B$2:$G$62863,6,FALSE)</f>
        <v>NO</v>
      </c>
      <c r="K30" s="7" t="s">
        <v>174</v>
      </c>
      <c r="L30" s="7" t="s">
        <v>175</v>
      </c>
      <c r="M30" s="7">
        <v>0</v>
      </c>
      <c r="N30" s="7" t="s">
        <v>176</v>
      </c>
      <c r="O30" s="7" t="s">
        <v>169</v>
      </c>
      <c r="P30" s="7">
        <v>2020</v>
      </c>
      <c r="Q30" s="7">
        <v>32</v>
      </c>
      <c r="R30" s="7">
        <v>5</v>
      </c>
      <c r="S30" s="7">
        <v>588</v>
      </c>
      <c r="T30" s="7">
        <v>596</v>
      </c>
    </row>
    <row r="31" spans="2:20" s="1" customFormat="1">
      <c r="B31" s="6" t="s">
        <v>177</v>
      </c>
      <c r="C31" s="6" t="s">
        <v>178</v>
      </c>
      <c r="D31" s="6" t="s">
        <v>179</v>
      </c>
      <c r="E31" s="7" t="s">
        <v>23</v>
      </c>
      <c r="F31" s="7">
        <f>VLOOKUP(N31,[1]Revistas!$B$2:$G$62863,2,FALSE)</f>
        <v>1.841</v>
      </c>
      <c r="G31" s="7" t="str">
        <f>VLOOKUP(N31,[1]Revistas!$B$2:$G$62863,3,FALSE)</f>
        <v>Q3</v>
      </c>
      <c r="H31" s="7" t="str">
        <f>VLOOKUP(N31,[1]Revistas!$B$2:$G$62863,4,FALSE)</f>
        <v>SURGERY -- SCIE</v>
      </c>
      <c r="I31" s="7" t="str">
        <f>VLOOKUP(N31,[1]Revistas!$B$2:$G$62863,5,FALSE)</f>
        <v>110/210</v>
      </c>
      <c r="J31" s="7" t="str">
        <f>VLOOKUP(N31,[1]Revistas!$B$2:$G$62863,6,FALSE)</f>
        <v>NO</v>
      </c>
      <c r="K31" s="7" t="s">
        <v>180</v>
      </c>
      <c r="L31" s="7" t="s">
        <v>181</v>
      </c>
      <c r="M31" s="7">
        <v>0</v>
      </c>
      <c r="N31" s="7" t="s">
        <v>182</v>
      </c>
      <c r="O31" s="7" t="s">
        <v>169</v>
      </c>
      <c r="P31" s="7">
        <v>2020</v>
      </c>
      <c r="Q31" s="7">
        <v>249</v>
      </c>
      <c r="R31" s="7"/>
      <c r="S31" s="7">
        <v>232</v>
      </c>
      <c r="T31" s="7">
        <v>240</v>
      </c>
    </row>
    <row r="32" spans="2:20" s="1" customFormat="1">
      <c r="B32" s="6" t="s">
        <v>183</v>
      </c>
      <c r="C32" s="6" t="s">
        <v>184</v>
      </c>
      <c r="D32" s="6" t="s">
        <v>78</v>
      </c>
      <c r="E32" s="7" t="s">
        <v>23</v>
      </c>
      <c r="F32" s="7">
        <f>VLOOKUP(N32,[1]Revistas!$B$2:$G$62863,2,FALSE)</f>
        <v>7.73</v>
      </c>
      <c r="G32" s="7" t="str">
        <f>VLOOKUP(N32,[1]Revistas!$B$2:$G$62863,3,FALSE)</f>
        <v>Q1</v>
      </c>
      <c r="H32" s="7" t="str">
        <f>VLOOKUP(N32,[1]Revistas!$B$2:$G$62863,4,FALSE)</f>
        <v>PHARMACOLOGY &amp; PHARMACY -- SCIE</v>
      </c>
      <c r="I32" s="7" t="str">
        <f>VLOOKUP(N32,[1]Revistas!$B$2:$G$62863,5,FALSE)</f>
        <v>9/270</v>
      </c>
      <c r="J32" s="7" t="str">
        <f>VLOOKUP(N32,[1]Revistas!$B$2:$G$62863,6,FALSE)</f>
        <v>SI</v>
      </c>
      <c r="K32" s="7" t="s">
        <v>185</v>
      </c>
      <c r="L32" s="7" t="s">
        <v>186</v>
      </c>
      <c r="M32" s="7">
        <v>0</v>
      </c>
      <c r="N32" s="7" t="s">
        <v>81</v>
      </c>
      <c r="O32" s="7" t="s">
        <v>126</v>
      </c>
      <c r="P32" s="7">
        <v>2020</v>
      </c>
      <c r="Q32" s="7">
        <v>177</v>
      </c>
      <c r="R32" s="7">
        <v>14</v>
      </c>
      <c r="S32" s="7">
        <v>3273</v>
      </c>
      <c r="T32" s="7">
        <v>3290</v>
      </c>
    </row>
    <row r="33" spans="2:20" s="1" customFormat="1">
      <c r="B33" s="6" t="s">
        <v>187</v>
      </c>
      <c r="C33" s="6" t="s">
        <v>188</v>
      </c>
      <c r="D33" s="6" t="s">
        <v>189</v>
      </c>
      <c r="E33" s="7" t="s">
        <v>190</v>
      </c>
      <c r="F33" s="7">
        <f>VLOOKUP(N33,[1]Revistas!$B$2:$G$62863,2,FALSE)</f>
        <v>2.7690000000000001</v>
      </c>
      <c r="G33" s="7" t="str">
        <f>VLOOKUP(N33,[1]Revistas!$B$2:$G$62863,3,FALSE)</f>
        <v>Q2</v>
      </c>
      <c r="H33" s="7" t="str">
        <f>VLOOKUP(N33,[1]Revistas!$B$2:$G$62863,4,FALSE)</f>
        <v>SURGERY -- SCIE</v>
      </c>
      <c r="I33" s="7" t="str">
        <f>VLOOKUP(N33,[1]Revistas!$B$2:$G$62863,5,FALSE)</f>
        <v>57/210</v>
      </c>
      <c r="J33" s="7" t="str">
        <f>VLOOKUP(N33,[1]Revistas!$B$2:$G$62863,6,FALSE)</f>
        <v>NO</v>
      </c>
      <c r="K33" s="7" t="s">
        <v>191</v>
      </c>
      <c r="L33" s="7" t="s">
        <v>192</v>
      </c>
      <c r="M33" s="7">
        <v>0</v>
      </c>
      <c r="N33" s="7" t="s">
        <v>193</v>
      </c>
      <c r="O33" s="7" t="s">
        <v>101</v>
      </c>
      <c r="P33" s="7">
        <v>2020</v>
      </c>
      <c r="Q33" s="7">
        <v>22</v>
      </c>
      <c r="R33" s="7">
        <v>9</v>
      </c>
      <c r="S33" s="7">
        <v>1201</v>
      </c>
      <c r="T33" s="7">
        <v>1201</v>
      </c>
    </row>
    <row r="34" spans="2:20" s="1" customFormat="1">
      <c r="B34" s="6" t="s">
        <v>194</v>
      </c>
      <c r="C34" s="6" t="s">
        <v>195</v>
      </c>
      <c r="D34" s="6" t="s">
        <v>196</v>
      </c>
      <c r="E34" s="7" t="s">
        <v>23</v>
      </c>
      <c r="F34" s="7">
        <f>VLOOKUP(N34,[1]Revistas!$B$2:$G$62863,2,FALSE)</f>
        <v>4.2610000000000001</v>
      </c>
      <c r="G34" s="7" t="str">
        <f>VLOOKUP(N34,[1]Revistas!$B$2:$G$62863,3,FALSE)</f>
        <v>Q2</v>
      </c>
      <c r="H34" s="7" t="str">
        <f>VLOOKUP(N34,[1]Revistas!$B$2:$G$62863,4,FALSE)</f>
        <v>GASTROENTEROLOGY &amp; HEPATOLOGY -- SCIE</v>
      </c>
      <c r="I34" s="7" t="str">
        <f>VLOOKUP(N34,[1]Revistas!$B$2:$G$62863,5,FALSE)</f>
        <v>26/88</v>
      </c>
      <c r="J34" s="7" t="str">
        <f>VLOOKUP(N34,[1]Revistas!$B$2:$G$62863,6,FALSE)</f>
        <v>NO</v>
      </c>
      <c r="K34" s="7" t="s">
        <v>197</v>
      </c>
      <c r="L34" s="7" t="s">
        <v>198</v>
      </c>
      <c r="M34" s="7">
        <v>4</v>
      </c>
      <c r="N34" s="7" t="s">
        <v>199</v>
      </c>
      <c r="O34" s="7" t="s">
        <v>200</v>
      </c>
      <c r="P34" s="7">
        <v>2020</v>
      </c>
      <c r="Q34" s="7">
        <v>26</v>
      </c>
      <c r="R34" s="7">
        <v>4</v>
      </c>
      <c r="S34" s="7">
        <v>606</v>
      </c>
      <c r="T34" s="7">
        <v>616</v>
      </c>
    </row>
    <row r="35" spans="2:20" s="1" customFormat="1">
      <c r="B35" s="6" t="s">
        <v>201</v>
      </c>
      <c r="C35" s="6" t="s">
        <v>202</v>
      </c>
      <c r="D35" s="6" t="s">
        <v>203</v>
      </c>
      <c r="E35" s="7" t="s">
        <v>23</v>
      </c>
      <c r="F35" s="7">
        <f>VLOOKUP(N35,[1]Revistas!$B$2:$G$62863,2,FALSE)</f>
        <v>3.149</v>
      </c>
      <c r="G35" s="7" t="str">
        <f>VLOOKUP(N35,[1]Revistas!$B$2:$G$62863,3,FALSE)</f>
        <v>Q1</v>
      </c>
      <c r="H35" s="7" t="str">
        <f>VLOOKUP(N35,[1]Revistas!$B$2:$G$62863,4,FALSE)</f>
        <v>SURGERY -- SCIE</v>
      </c>
      <c r="I35" s="7" t="str">
        <f>VLOOKUP(N35,[1]Revistas!$B$2:$G$62863,5,FALSE)</f>
        <v>44/210</v>
      </c>
      <c r="J35" s="7" t="str">
        <f>VLOOKUP(N35,[1]Revistas!$B$2:$G$62863,6,FALSE)</f>
        <v>NO</v>
      </c>
      <c r="K35" s="7" t="s">
        <v>204</v>
      </c>
      <c r="L35" s="7" t="s">
        <v>205</v>
      </c>
      <c r="M35" s="7">
        <v>2</v>
      </c>
      <c r="N35" s="7" t="s">
        <v>206</v>
      </c>
      <c r="O35" s="7" t="s">
        <v>207</v>
      </c>
      <c r="P35" s="7">
        <v>2020</v>
      </c>
      <c r="Q35" s="7">
        <v>34</v>
      </c>
      <c r="R35" s="7">
        <v>3</v>
      </c>
      <c r="S35" s="7">
        <v>1112</v>
      </c>
      <c r="T35" s="7">
        <v>1122</v>
      </c>
    </row>
    <row r="36" spans="2:20" s="1" customFormat="1">
      <c r="B36" s="6" t="s">
        <v>208</v>
      </c>
      <c r="C36" s="6" t="s">
        <v>209</v>
      </c>
      <c r="D36" s="6" t="s">
        <v>210</v>
      </c>
      <c r="E36" s="7" t="s">
        <v>23</v>
      </c>
      <c r="F36" s="7">
        <f>VLOOKUP(N36,[1]Revistas!$B$2:$G$62863,2,FALSE)</f>
        <v>4.8739999999999997</v>
      </c>
      <c r="G36" s="7" t="str">
        <f>VLOOKUP(N36,[1]Revistas!$B$2:$G$62863,3,FALSE)</f>
        <v>Q2</v>
      </c>
      <c r="H36" s="7" t="str">
        <f>VLOOKUP(N36,[1]Revistas!$B$2:$G$62863,4,FALSE)</f>
        <v>CELL BIOLOGY -- SCIE</v>
      </c>
      <c r="I36" s="7" t="str">
        <f>VLOOKUP(N36,[1]Revistas!$B$2:$G$62863,5,FALSE)</f>
        <v>60/195</v>
      </c>
      <c r="J36" s="7" t="str">
        <f>VLOOKUP(N36,[1]Revistas!$B$2:$G$62863,6,FALSE)</f>
        <v>NO</v>
      </c>
      <c r="K36" s="7" t="s">
        <v>211</v>
      </c>
      <c r="L36" s="7" t="s">
        <v>212</v>
      </c>
      <c r="M36" s="7">
        <v>1</v>
      </c>
      <c r="N36" s="7" t="s">
        <v>213</v>
      </c>
      <c r="O36" s="7" t="s">
        <v>207</v>
      </c>
      <c r="P36" s="7">
        <v>2020</v>
      </c>
      <c r="Q36" s="7">
        <v>86</v>
      </c>
      <c r="R36" s="7"/>
      <c r="S36" s="7"/>
      <c r="T36" s="7">
        <v>102157</v>
      </c>
    </row>
    <row r="37" spans="2:20" s="1" customFormat="1">
      <c r="B37" s="6" t="s">
        <v>214</v>
      </c>
      <c r="C37" s="6" t="s">
        <v>215</v>
      </c>
      <c r="D37" s="6" t="s">
        <v>216</v>
      </c>
      <c r="E37" s="7" t="s">
        <v>23</v>
      </c>
      <c r="F37" s="7">
        <f>VLOOKUP(N37,[1]Revistas!$B$2:$G$62863,2,FALSE)</f>
        <v>6.78</v>
      </c>
      <c r="G37" s="7" t="str">
        <f>VLOOKUP(N37,[1]Revistas!$B$2:$G$62863,3,FALSE)</f>
        <v>Q1</v>
      </c>
      <c r="H37" s="7" t="str">
        <f>VLOOKUP(N37,[1]Revistas!$B$2:$G$62863,4,FALSE)</f>
        <v>IMMUNOLOGY -- SCIE</v>
      </c>
      <c r="I37" s="7" t="str">
        <f>VLOOKUP(N37,[1]Revistas!$B$2:$G$62863,5,FALSE)</f>
        <v>21/159</v>
      </c>
      <c r="J37" s="7" t="str">
        <f>VLOOKUP(N37,[1]Revistas!$B$2:$G$62863,6,FALSE)</f>
        <v>NO</v>
      </c>
      <c r="K37" s="7" t="s">
        <v>217</v>
      </c>
      <c r="L37" s="7" t="s">
        <v>218</v>
      </c>
      <c r="M37" s="7">
        <v>0</v>
      </c>
      <c r="N37" s="7" t="s">
        <v>219</v>
      </c>
      <c r="O37" s="7" t="s">
        <v>220</v>
      </c>
      <c r="P37" s="7">
        <v>2020</v>
      </c>
      <c r="Q37" s="7">
        <v>40</v>
      </c>
      <c r="R37" s="7">
        <v>2</v>
      </c>
      <c r="S37" s="7">
        <v>388</v>
      </c>
      <c r="T37" s="7">
        <v>398</v>
      </c>
    </row>
    <row r="38" spans="2:20" s="1" customFormat="1">
      <c r="B38" s="6" t="s">
        <v>221</v>
      </c>
      <c r="C38" s="6" t="s">
        <v>222</v>
      </c>
      <c r="D38" s="6" t="s">
        <v>223</v>
      </c>
      <c r="E38" s="7" t="s">
        <v>23</v>
      </c>
      <c r="F38" s="7">
        <f>VLOOKUP(N38,[1]Revistas!$B$2:$G$62863,2,FALSE)</f>
        <v>6.4960000000000004</v>
      </c>
      <c r="G38" s="7" t="str">
        <f>VLOOKUP(N38,[1]Revistas!$B$2:$G$62863,3,FALSE)</f>
        <v>Q1</v>
      </c>
      <c r="H38" s="7" t="str">
        <f>VLOOKUP(N38,[1]Revistas!$B$2:$G$62863,4,FALSE)</f>
        <v>CELL BIOLOGY -- SCIE</v>
      </c>
      <c r="I38" s="7" t="str">
        <f>VLOOKUP(N38,[1]Revistas!$B$2:$G$62863,5,FALSE)</f>
        <v>38/195</v>
      </c>
      <c r="J38" s="7" t="str">
        <f>VLOOKUP(N38,[1]Revistas!$B$2:$G$62863,6,FALSE)</f>
        <v>NO</v>
      </c>
      <c r="K38" s="7" t="s">
        <v>224</v>
      </c>
      <c r="L38" s="7" t="s">
        <v>225</v>
      </c>
      <c r="M38" s="7">
        <v>1</v>
      </c>
      <c r="N38" s="7" t="s">
        <v>226</v>
      </c>
      <c r="O38" s="7" t="s">
        <v>27</v>
      </c>
      <c r="P38" s="7">
        <v>2020</v>
      </c>
      <c r="Q38" s="7">
        <v>77</v>
      </c>
      <c r="R38" s="7">
        <v>23</v>
      </c>
      <c r="S38" s="7">
        <v>4957</v>
      </c>
      <c r="T38" s="7">
        <v>4976</v>
      </c>
    </row>
    <row r="39" spans="2:20" s="1" customFormat="1">
      <c r="B39" s="6" t="s">
        <v>227</v>
      </c>
      <c r="C39" s="6" t="s">
        <v>228</v>
      </c>
      <c r="D39" s="6" t="s">
        <v>229</v>
      </c>
      <c r="E39" s="7" t="s">
        <v>50</v>
      </c>
      <c r="F39" s="7">
        <f>VLOOKUP(N39,[1]Revistas!$B$2:$G$62863,2,FALSE)</f>
        <v>4.8579999999999997</v>
      </c>
      <c r="G39" s="7" t="str">
        <f>VLOOKUP(N39,[1]Revistas!$B$2:$G$62863,3,FALSE)</f>
        <v>Q1</v>
      </c>
      <c r="H39" s="7" t="str">
        <f>VLOOKUP(N39,[1]Revistas!$B$2:$G$62863,4,FALSE)</f>
        <v>BIOCHEMISTRY &amp; MOLECULAR BIOLOGY -- SCIE</v>
      </c>
      <c r="I39" s="7" t="str">
        <f>VLOOKUP(N39,[1]Revistas!$B$2:$G$62863,5,FALSE)</f>
        <v>65/297</v>
      </c>
      <c r="J39" s="7" t="str">
        <f>VLOOKUP(N39,[1]Revistas!$B$2:$G$62863,6,FALSE)</f>
        <v>NO</v>
      </c>
      <c r="K39" s="7" t="s">
        <v>230</v>
      </c>
      <c r="L39" s="7" t="s">
        <v>231</v>
      </c>
      <c r="M39" s="7">
        <v>2</v>
      </c>
      <c r="N39" s="7" t="s">
        <v>232</v>
      </c>
      <c r="O39" s="7"/>
      <c r="P39" s="7">
        <v>2020</v>
      </c>
      <c r="Q39" s="7">
        <v>16</v>
      </c>
      <c r="R39" s="7">
        <v>14</v>
      </c>
      <c r="S39" s="7">
        <v>2479</v>
      </c>
      <c r="T39" s="7">
        <v>2489</v>
      </c>
    </row>
    <row r="40" spans="2:20" s="1" customFormat="1">
      <c r="B40" s="6" t="s">
        <v>233</v>
      </c>
      <c r="C40" s="6" t="s">
        <v>234</v>
      </c>
      <c r="D40" s="6" t="s">
        <v>97</v>
      </c>
      <c r="E40" s="7" t="s">
        <v>50</v>
      </c>
      <c r="F40" s="7">
        <f>VLOOKUP(N40,[1]Revistas!$B$2:$G$62863,2,FALSE)</f>
        <v>4.3659999999999997</v>
      </c>
      <c r="G40" s="7" t="str">
        <f>VLOOKUP(N40,[1]Revistas!$B$2:$G$62863,3,FALSE)</f>
        <v>Q2</v>
      </c>
      <c r="H40" s="7" t="str">
        <f>VLOOKUP(N40,[1]Revistas!$B$2:$G$62863,4,FALSE)</f>
        <v>CELL BIOLOGY -- SCIE</v>
      </c>
      <c r="I40" s="7" t="str">
        <f>VLOOKUP(N40,[1]Revistas!$B$2:$G$62863,5,FALSE)</f>
        <v>70/195</v>
      </c>
      <c r="J40" s="7" t="str">
        <f>VLOOKUP(N40,[1]Revistas!$B$2:$G$62863,6,FALSE)</f>
        <v>NO</v>
      </c>
      <c r="K40" s="7" t="s">
        <v>235</v>
      </c>
      <c r="L40" s="7" t="s">
        <v>236</v>
      </c>
      <c r="M40" s="7">
        <v>2</v>
      </c>
      <c r="N40" s="7" t="s">
        <v>100</v>
      </c>
      <c r="O40" s="7" t="s">
        <v>237</v>
      </c>
      <c r="P40" s="7">
        <v>2020</v>
      </c>
      <c r="Q40" s="7">
        <v>9</v>
      </c>
      <c r="R40" s="7">
        <v>1</v>
      </c>
      <c r="S40" s="7"/>
      <c r="T40" s="7">
        <v>173</v>
      </c>
    </row>
    <row r="41" spans="2:20" s="1" customFormat="1">
      <c r="B41" s="6" t="s">
        <v>238</v>
      </c>
      <c r="C41" s="6" t="s">
        <v>239</v>
      </c>
      <c r="D41" s="6" t="s">
        <v>240</v>
      </c>
      <c r="E41" s="7" t="s">
        <v>23</v>
      </c>
      <c r="F41" s="7">
        <f>VLOOKUP(N41,[1]Revistas!$B$2:$G$62863,2,FALSE)</f>
        <v>3.6680000000000001</v>
      </c>
      <c r="G41" s="7" t="str">
        <f>VLOOKUP(N41,[1]Revistas!$B$2:$G$62863,3,FALSE)</f>
        <v>Q2</v>
      </c>
      <c r="H41" s="7" t="str">
        <f>VLOOKUP(N41,[1]Revistas!$B$2:$G$62863,4,FALSE)</f>
        <v>IMMUNOLOGY -- SCIE</v>
      </c>
      <c r="I41" s="7" t="str">
        <f>VLOOKUP(N41,[1]Revistas!$B$2:$G$62863,5,FALSE)</f>
        <v>79/158</v>
      </c>
      <c r="J41" s="7" t="str">
        <f>VLOOKUP(N41,[1]Revistas!$B$2:$G$62863,6,FALSE)</f>
        <v>NO</v>
      </c>
      <c r="K41" s="7" t="s">
        <v>241</v>
      </c>
      <c r="L41" s="7" t="s">
        <v>242</v>
      </c>
      <c r="M41" s="7">
        <v>2</v>
      </c>
      <c r="N41" s="7" t="s">
        <v>243</v>
      </c>
      <c r="O41" s="7" t="s">
        <v>237</v>
      </c>
      <c r="P41" s="7">
        <v>2020</v>
      </c>
      <c r="Q41" s="7">
        <v>210</v>
      </c>
      <c r="R41" s="7"/>
      <c r="S41" s="7"/>
      <c r="T41" s="7">
        <v>108307</v>
      </c>
    </row>
    <row r="42" spans="2:20" s="1" customFormat="1">
      <c r="B42" s="6" t="s">
        <v>244</v>
      </c>
      <c r="C42" s="6" t="s">
        <v>245</v>
      </c>
      <c r="D42" s="6" t="s">
        <v>246</v>
      </c>
      <c r="E42" s="7" t="s">
        <v>23</v>
      </c>
      <c r="F42" s="7">
        <f>VLOOKUP(N42,[1]Revistas!$B$2:$G$62863,2,FALSE)</f>
        <v>4.0410000000000004</v>
      </c>
      <c r="G42" s="7" t="str">
        <f>VLOOKUP(N42,[1]Revistas!$B$2:$G$62863,3,FALSE)</f>
        <v>Q2</v>
      </c>
      <c r="H42" s="7" t="str">
        <f>VLOOKUP(N42,[1]Revistas!$B$2:$G$62863,4,FALSE)</f>
        <v>ENDOCRINOLOGY &amp; METABOLISM -- SCIE</v>
      </c>
      <c r="I42" s="7" t="str">
        <f>VLOOKUP(N42,[1]Revistas!$B$2:$G$62863,5,FALSE)</f>
        <v>37/143</v>
      </c>
      <c r="J42" s="7" t="str">
        <f>VLOOKUP(N42,[1]Revistas!$B$2:$G$62863,6,FALSE)</f>
        <v>NO</v>
      </c>
      <c r="K42" s="7" t="s">
        <v>247</v>
      </c>
      <c r="L42" s="7" t="s">
        <v>248</v>
      </c>
      <c r="M42" s="7">
        <v>0</v>
      </c>
      <c r="N42" s="7" t="s">
        <v>249</v>
      </c>
      <c r="O42" s="7" t="s">
        <v>237</v>
      </c>
      <c r="P42" s="7">
        <v>2020</v>
      </c>
      <c r="Q42" s="7">
        <v>244</v>
      </c>
      <c r="R42" s="7">
        <v>1</v>
      </c>
      <c r="S42" s="7">
        <v>83</v>
      </c>
      <c r="T42" s="7">
        <v>94</v>
      </c>
    </row>
    <row r="43" spans="2:20" s="1" customFormat="1">
      <c r="B43" s="6" t="s">
        <v>250</v>
      </c>
      <c r="C43" s="6" t="s">
        <v>251</v>
      </c>
      <c r="D43" s="6" t="s">
        <v>252</v>
      </c>
      <c r="E43" s="7" t="s">
        <v>23</v>
      </c>
      <c r="F43" s="7">
        <f>VLOOKUP(N43,[1]Revistas!$B$2:$G$62863,2,FALSE)</f>
        <v>4.3520000000000003</v>
      </c>
      <c r="G43" s="7" t="str">
        <f>VLOOKUP(N43,[1]Revistas!$B$2:$G$62863,3,FALSE)</f>
        <v>Q1</v>
      </c>
      <c r="H43" s="7" t="str">
        <f>VLOOKUP(N43,[1]Revistas!$B$2:$G$62863,4,FALSE)</f>
        <v>BIOPHYSICS -- SCIE</v>
      </c>
      <c r="I43" s="7" t="str">
        <f>VLOOKUP(N43,[1]Revistas!$B$2:$G$62863,5,FALSE)</f>
        <v>14/71</v>
      </c>
      <c r="J43" s="7" t="str">
        <f>VLOOKUP(N43,[1]Revistas!$B$2:$G$62863,6,FALSE)</f>
        <v>NO</v>
      </c>
      <c r="K43" s="7" t="s">
        <v>253</v>
      </c>
      <c r="L43" s="7" t="s">
        <v>254</v>
      </c>
      <c r="M43" s="7">
        <v>1</v>
      </c>
      <c r="N43" s="7" t="s">
        <v>255</v>
      </c>
      <c r="O43" s="7" t="s">
        <v>256</v>
      </c>
      <c r="P43" s="7">
        <v>2020</v>
      </c>
      <c r="Q43" s="7">
        <v>1866</v>
      </c>
      <c r="R43" s="7">
        <v>1</v>
      </c>
      <c r="S43" s="7"/>
      <c r="T43" s="7">
        <v>165586</v>
      </c>
    </row>
    <row r="44" spans="2:20" s="1" customFormat="1">
      <c r="B44" s="6" t="s">
        <v>257</v>
      </c>
      <c r="C44" s="6" t="s">
        <v>258</v>
      </c>
      <c r="D44" s="6" t="s">
        <v>259</v>
      </c>
      <c r="E44" s="7" t="s">
        <v>23</v>
      </c>
      <c r="F44" s="7" t="str">
        <f>VLOOKUP(N44,[1]Revistas!$B$2:$G$62863,2,FALSE)</f>
        <v>NO TIENE</v>
      </c>
      <c r="G44" s="7" t="str">
        <f>VLOOKUP(N44,[1]Revistas!$B$2:$G$62863,3,FALSE)</f>
        <v>NO TIENE</v>
      </c>
      <c r="H44" s="7" t="str">
        <f>VLOOKUP(N44,[1]Revistas!$B$2:$G$62863,4,FALSE)</f>
        <v>NO TIENE</v>
      </c>
      <c r="I44" s="7" t="str">
        <f>VLOOKUP(N44,[1]Revistas!$B$2:$G$62863,5,FALSE)</f>
        <v>NO TIENE</v>
      </c>
      <c r="J44" s="7" t="str">
        <f>VLOOKUP(N44,[1]Revistas!$B$2:$G$62863,6,FALSE)</f>
        <v>NO</v>
      </c>
      <c r="K44" s="7" t="s">
        <v>260</v>
      </c>
      <c r="L44" s="7"/>
      <c r="M44" s="7" t="s">
        <v>261</v>
      </c>
      <c r="N44" s="7" t="s">
        <v>262</v>
      </c>
      <c r="O44" s="7" t="s">
        <v>263</v>
      </c>
      <c r="P44" s="7">
        <v>2020</v>
      </c>
      <c r="Q44" s="7">
        <v>6</v>
      </c>
      <c r="R44" s="7">
        <v>12</v>
      </c>
      <c r="S44" s="7" t="s">
        <v>264</v>
      </c>
      <c r="T44" s="7"/>
    </row>
    <row r="45" spans="2:20" s="1" customFormat="1">
      <c r="B45" s="6" t="s">
        <v>265</v>
      </c>
      <c r="C45" s="6" t="s">
        <v>266</v>
      </c>
      <c r="D45" s="6" t="s">
        <v>267</v>
      </c>
      <c r="E45" s="7" t="s">
        <v>50</v>
      </c>
      <c r="F45" s="7" t="str">
        <f>VLOOKUP(N45,[1]Revistas!$B$2:$G$62863,2,FALSE)</f>
        <v>NO TIENE</v>
      </c>
      <c r="G45" s="7" t="str">
        <f>VLOOKUP(N45,[1]Revistas!$B$2:$G$62863,3,FALSE)</f>
        <v>NO TIENE</v>
      </c>
      <c r="H45" s="7" t="str">
        <f>VLOOKUP(N45,[1]Revistas!$B$2:$G$62863,4,FALSE)</f>
        <v>NO TIENE</v>
      </c>
      <c r="I45" s="7" t="str">
        <f>VLOOKUP(N45,[1]Revistas!$B$2:$G$62863,5,FALSE)</f>
        <v>NO TIENE</v>
      </c>
      <c r="J45" s="7" t="str">
        <f>VLOOKUP(N45,[1]Revistas!$B$2:$G$62863,6,FALSE)</f>
        <v>NO</v>
      </c>
      <c r="K45" s="7" t="s">
        <v>268</v>
      </c>
      <c r="L45" s="7" t="s">
        <v>269</v>
      </c>
      <c r="M45" s="7" t="s">
        <v>261</v>
      </c>
      <c r="N45" s="7" t="s">
        <v>270</v>
      </c>
      <c r="O45" s="7" t="s">
        <v>271</v>
      </c>
      <c r="P45" s="7">
        <v>2020</v>
      </c>
      <c r="Q45" s="7">
        <v>5</v>
      </c>
      <c r="R45" s="7">
        <v>7</v>
      </c>
      <c r="S45" s="7" t="s">
        <v>272</v>
      </c>
      <c r="T45" s="7"/>
    </row>
    <row r="46" spans="2:20" s="1" customFormat="1">
      <c r="B46" s="6" t="s">
        <v>273</v>
      </c>
      <c r="C46" s="6" t="s">
        <v>274</v>
      </c>
      <c r="D46" s="6" t="s">
        <v>275</v>
      </c>
      <c r="E46" s="7" t="s">
        <v>23</v>
      </c>
      <c r="F46" s="7">
        <f>VLOOKUP(N46,[1]Revistas!$B$2:$G$62863,2,FALSE)</f>
        <v>5.8689999999999998</v>
      </c>
      <c r="G46" s="7" t="str">
        <f>VLOOKUP(N46,[1]Revistas!$B$2:$G$62863,3,FALSE)</f>
        <v>Q1</v>
      </c>
      <c r="H46" s="7" t="str">
        <f>VLOOKUP(N46,[1]Revistas!$B$2:$G$62863,4,FALSE)</f>
        <v>ONCOLOGY -- SCIE</v>
      </c>
      <c r="I46" s="7" t="str">
        <f>VLOOKUP(N46,[1]Revistas!$B$2:$G$62863,5,FALSE)</f>
        <v>42/244</v>
      </c>
      <c r="J46" s="7" t="str">
        <f>VLOOKUP(N46,[1]Revistas!$B$2:$G$62863,6,FALSE)</f>
        <v>NO</v>
      </c>
      <c r="K46" s="7" t="s">
        <v>276</v>
      </c>
      <c r="L46" s="7" t="s">
        <v>277</v>
      </c>
      <c r="M46" s="7" t="s">
        <v>261</v>
      </c>
      <c r="N46" s="7" t="s">
        <v>278</v>
      </c>
      <c r="O46" s="7" t="s">
        <v>279</v>
      </c>
      <c r="P46" s="7">
        <v>2020</v>
      </c>
      <c r="Q46" s="7">
        <v>9</v>
      </c>
      <c r="R46" s="7">
        <v>1</v>
      </c>
      <c r="S46" s="7">
        <v>1773204</v>
      </c>
      <c r="T46" s="7"/>
    </row>
    <row r="47" spans="2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s="1" customFormat="1" hidden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 hidden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 hidden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 hidden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 hidden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 hidden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 hidden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 hidden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 hidden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 hidden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 hidden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 hidden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 hidden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 hidden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 hidden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 hidden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 hidden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 hidden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 hidden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 hidden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 hidden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 hidden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 hidden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 hidden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 hidden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 hidden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 hidden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 hidden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 hidden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 hidden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 hidden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 hidden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 hidden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 hidden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 hidden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 hidden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 hidden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 hidden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 hidden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 hidden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 hidden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 hidden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 hidden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 hidden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 hidden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 hidden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 hidden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 hidden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 hidden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 hidden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 hidden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 hidden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 hidden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 hidden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 hidden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 hidden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 hidden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 hidden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 hidden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 hidden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 hidden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 hidden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 hidden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 hidden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 hidden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 hidden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 hidden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 hidden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 hidden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 hidden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 hidden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 hidden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 hidden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 hidden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 hidden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 hidden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 hidden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 hidden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 hidden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 hidden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 hidden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 hidden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 hidden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 hidden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 hidden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 hidden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 hidden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 hidden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 hidden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 hidden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 hidden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 hidden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 hidden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 hidden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 hidden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 hidden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 hidden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 hidden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 hidden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 hidden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 hidden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 hidden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 hidden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 hidden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 hidden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 hidden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 hidden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 hidden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 hidden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 hidden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 hidden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 hidden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 hidden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 hidden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 hidden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 hidden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 hidden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 hidden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 hidden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 hidden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 hidden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 hidden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 hidden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 hidden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 hidden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 hidden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 hidden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 hidden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 hidden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 hidden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 hidden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 hidden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 hidden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 hidden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 hidden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 hidden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 hidden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 hidden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 hidden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 hidden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 hidden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 hidden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 hidden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 hidden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 hidden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 hidden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 hidden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 hidden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 hidden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 hidden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 hidden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 hidden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 hidden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 hidden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 hidden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 hidden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 hidden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 hidden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 hidden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 hidden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 hidden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 hidden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 hidden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 hidden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 hidden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 hidden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 hidden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 hidden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 hidden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 hidden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 hidden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 hidden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 hidden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 hidden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 hidden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 hidden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 hidden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 hidden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 hidden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 hidden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 hidden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 hidden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 hidden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 hidden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 hidden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 hidden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 hidden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 hidden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 hidden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 hidden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 hidden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 hidden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 hidden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 hidden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 hidden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 hidden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 hidden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 hidden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 hidden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 hidden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 hidden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 hidden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 hidden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 hidden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 hidden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 hidden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 hidden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 hidden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 hidden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 hidden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 hidden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 hidden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 hidden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 hidden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 hidden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 hidden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 hidden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 hidden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 hidden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 hidden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 hidden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 hidden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 hidden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 hidden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 hidden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 hidden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 hidden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 hidden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 hidden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 hidden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 hidden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 hidden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 hidden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 hidden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 hidden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 hidden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 hidden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 hidden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 hidden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 hidden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 hidden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 hidden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 hidden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 hidden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 hidden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 hidden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 hidden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 hidden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 hidden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 hidden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 hidden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 hidden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 hidden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 hidden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 hidden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 hidden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 hidden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 hidden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 hidden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 hidden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 hidden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 hidden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 hidden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 hidden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 hidden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 hidden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 hidden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 hidden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 hidden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 hidden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 hidden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 hidden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 hidden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 hidden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 hidden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 hidden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 hidden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 hidden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 hidden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 hidden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 hidden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 hidden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 hidden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 hidden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 hidden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 hidden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 hidden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 hidden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 hidden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 hidden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 hidden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 hidden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 hidden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 hidden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 hidden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 hidden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 hidden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 hidden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 hidden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 hidden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 hidden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 hidden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 hidden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 hidden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 hidden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 hidden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 hidden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 hidden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 hidden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 hidden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 hidden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 hidden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 hidden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 hidden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 hidden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 hidden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 hidden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 hidden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 hidden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 hidden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 hidden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 hidden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 hidden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 hidden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 hidden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 hidden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 hidden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 hidden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 hidden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 hidden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 hidden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 hidden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 hidden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 hidden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 hidden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 hidden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 hidden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 hidden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 hidden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 hidden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 hidden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 hidden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 hidden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 hidden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 hidden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 hidden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 hidden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 hidden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 hidden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 hidden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 hidden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 hidden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 hidden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 hidden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 hidden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 hidden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 hidden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 hidden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 hidden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 hidden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 hidden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 hidden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 hidden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 hidden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 hidden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 hidden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 hidden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 hidden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 hidden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 hidden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 hidden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 hidden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 hidden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 hidden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 hidden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 hidden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 hidden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 hidden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 hidden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 hidden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 hidden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 hidden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 hidden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 hidden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 hidden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 hidden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 hidden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 hidden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 hidden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 hidden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 hidden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 hidden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 hidden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 hidden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 hidden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 hidden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 hidden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 hidden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 hidden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 hidden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 hidden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 hidden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 hidden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 hidden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 hidden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 hidden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 hidden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 hidden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 hidden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 hidden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 hidden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 hidden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 hidden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 hidden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 hidden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 hidden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 hidden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 hidden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 hidden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 hidden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 hidden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 hidden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 hidden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 hidden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 hidden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 hidden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 hidden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 hidden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 hidden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 hidden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 hidden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 hidden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 hidden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 hidden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 hidden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 hidden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 hidden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 hidden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 hidden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 hidden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 hidden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 hidden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 hidden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 hidden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 hidden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 hidden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 hidden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 hidden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 hidden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 hidden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 hidden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 hidden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 hidden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 hidden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 hidden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 hidden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 hidden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 hidden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 hidden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 hidden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 hidden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 hidden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 hidden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 hidden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 hidden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 hidden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 hidden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 hidden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 hidden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 hidden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 hidden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 hidden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 hidden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 hidden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 hidden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 hidden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 hidden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 hidden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 hidden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 hidden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 hidden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 hidden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 hidden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 hidden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 hidden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 hidden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 hidden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 hidden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 hidden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 hidden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 hidden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 hidden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 hidden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 hidden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 hidden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 hidden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 hidden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 hidden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 hidden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 hidden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 hidden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 hidden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 hidden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 hidden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 hidden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 hidden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 hidden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 hidden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 hidden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 hidden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 hidden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 hidden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 hidden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 hidden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 hidden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 hidden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 hidden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 hidden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 hidden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 hidden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 hidden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 hidden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 hidden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 hidden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 hidden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 hidden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 hidden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 hidden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 hidden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 hidden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 hidden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 hidden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 hidden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 hidden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 hidden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 hidden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 hidden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 hidden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 hidden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 hidden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 hidden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 hidden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 hidden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 hidden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 hidden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 hidden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 hidden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 hidden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 hidden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 hidden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 hidden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 hidden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 hidden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 hidden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 hidden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 hidden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 hidden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 hidden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 hidden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 hidden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 hidden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 hidden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 hidden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 hidden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 hidden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 hidden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 hidden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 hidden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 hidden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 hidden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 hidden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 hidden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 hidden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 hidden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 hidden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 hidden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 hidden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 hidden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 hidden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 hidden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 hidden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 hidden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 hidden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 hidden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 hidden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 hidden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 hidden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 hidden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 hidden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 hidden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 hidden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 hidden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 hidden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 hidden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 hidden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 hidden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 hidden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 hidden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 hidden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 hidden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 hidden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 hidden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 hidden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 hidden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 hidden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 hidden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 hidden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 hidden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 hidden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 hidden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 hidden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 hidden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 hidden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 hidden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 hidden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 hidden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 hidden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 hidden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 hidden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 hidden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 hidden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 hidden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 hidden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 hidden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 hidden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 hidden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 hidden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 hidden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 hidden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 hidden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 hidden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 hidden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 hidden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 hidden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 hidden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 hidden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 hidden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 hidden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 hidden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 hidden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 hidden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 hidden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 hidden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 hidden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 hidden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 hidden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 hidden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 hidden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 hidden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 hidden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 hidden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 hidden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 hidden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 hidden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 hidden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 hidden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 hidden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 hidden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 hidden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 hidden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 hidden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 hidden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 hidden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 hidden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 hidden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 hidden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 hidden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 hidden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 hidden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 hidden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 hidden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 hidden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 hidden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 hidden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 hidden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 hidden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 hidden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 hidden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 hidden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 hidden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 hidden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 hidden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 hidden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 hidden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 hidden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 hidden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 hidden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 hidden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 hidden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 hidden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 hidden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 hidden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 hidden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 hidden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 hidden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 hidden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 hidden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 hidden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 hidden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 hidden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 hidden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 hidden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 hidden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 hidden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 hidden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 hidden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 hidden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 hidden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 hidden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 hidden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 hidden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 hidden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 hidden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 hidden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 hidden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 hidden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 hidden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 hidden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 hidden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 hidden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 hidden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 hidden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 hidden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 hidden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 hidden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 hidden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 hidden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 hidden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 hidden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 hidden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 hidden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 hidden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 hidden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 hidden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 hidden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 hidden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 hidden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 hidden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 hidden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 hidden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 hidden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 hidden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 hidden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 hidden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 hidden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 hidden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 hidden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 hidden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 hidden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 hidden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 hidden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 hidden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 hidden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 hidden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 hidden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 hidden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 hidden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 hidden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 hidden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 hidden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 hidden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 hidden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 hidden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 hidden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 hidden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 hidden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 hidden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 hidden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 hidden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 hidden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 hidden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 hidden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 hidden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 hidden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 hidden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 hidden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 hidden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 hidden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 hidden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 hidden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 hidden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 hidden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 hidden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 hidden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 hidden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 hidden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 hidden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 hidden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 hidden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 hidden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 hidden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 hidden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 hidden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 hidden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 hidden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 hidden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 hidden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 hidden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 hidden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 hidden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 hidden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 hidden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 hidden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 hidden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 hidden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 hidden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 hidden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 hidden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 hidden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 hidden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 hidden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 hidden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 hidden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 hidden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 hidden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 hidden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 hidden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 hidden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 hidden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 hidden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 hidden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 hidden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 hidden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 hidden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 hidden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 hidden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 hidden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 hidden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 hidden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 hidden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 hidden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 hidden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 hidden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 hidden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 hidden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 hidden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 hidden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 hidden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 hidden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 hidden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 hidden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 hidden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 hidden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 hidden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 hidden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 hidden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 hidden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 hidden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 hidden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 hidden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 hidden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 hidden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 hidden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 hidden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 hidden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 hidden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 hidden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 hidden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 hidden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 hidden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 hidden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 hidden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 hidden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 hidden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 hidden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 hidden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 hidden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 hidden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 hidden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 hidden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 hidden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 hidden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 hidden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 hidden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 hidden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 hidden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 hidden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 hidden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 hidden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 hidden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 hidden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 hidden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 hidden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 hidden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 hidden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 hidden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 hidden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 hidden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 hidden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 hidden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 hidden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 hidden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 hidden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 hidden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 hidden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 hidden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 hidden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 hidden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 hidden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 hidden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 hidden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 hidden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 hidden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 hidden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 hidden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 hidden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 hidden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 hidden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 hidden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 hidden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 hidden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 hidden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 hidden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 hidden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 hidden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 hidden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 hidden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 hidden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 hidden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 hidden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 hidden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 hidden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 hidden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 hidden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 hidden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 hidden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 hidden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 hidden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 hidden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 hidden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 hidden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 hidden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 hidden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 hidden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 hidden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 hidden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 hidden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 hidden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 hidden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 hidden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 hidden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 hidden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 hidden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 hidden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 hidden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 hidden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 hidden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 hidden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 hidden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 hidden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 hidden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 hidden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 hidden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 hidden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 hidden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 hidden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 hidden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 hidden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 hidden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 hidden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 hidden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 hidden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 hidden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 hidden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 hidden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 hidden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 hidden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 hidden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 hidden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 hidden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 hidden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 hidden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 hidden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 hidden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 hidden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 hidden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 hidden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 hidden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 hidden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 hidden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 hidden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 hidden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 hidden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 hidden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 hidden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 hidden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 hidden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 hidden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 hidden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 hidden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 hidden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 hidden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 hidden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0" s="1" customFormat="1" hidden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0" s="1" customFormat="1" hidden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2:20" s="1" customFormat="1" hidden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2:20" s="1" customFormat="1" hidden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2:20" s="1" customFormat="1" hidden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2:20" hidden="1"/>
    <row r="1047" spans="2:20" s="1" customFormat="1" hidden="1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2:20" s="9" customFormat="1" hidden="1">
      <c r="B1048" s="9" t="s">
        <v>4</v>
      </c>
      <c r="C1048" s="9" t="s">
        <v>4</v>
      </c>
      <c r="D1048" s="9" t="s">
        <v>4</v>
      </c>
      <c r="E1048" s="10" t="s">
        <v>5</v>
      </c>
      <c r="F1048" s="10" t="s">
        <v>4</v>
      </c>
      <c r="G1048" s="10" t="s">
        <v>6</v>
      </c>
      <c r="H1048" s="10" t="s">
        <v>280</v>
      </c>
      <c r="I1048" s="10" t="s">
        <v>4</v>
      </c>
      <c r="J1048" s="10" t="s">
        <v>9</v>
      </c>
      <c r="K1048" s="10" t="s">
        <v>281</v>
      </c>
      <c r="L1048" s="10"/>
      <c r="M1048" s="10"/>
      <c r="N1048" s="10"/>
      <c r="O1048" s="10"/>
      <c r="P1048" s="10"/>
      <c r="Q1048" s="10"/>
      <c r="R1048" s="10"/>
      <c r="S1048" s="10"/>
      <c r="T1048" s="10"/>
    </row>
    <row r="1049" spans="2:20" s="9" customFormat="1" hidden="1">
      <c r="B1049" s="9" t="s">
        <v>23</v>
      </c>
      <c r="C1049" s="9">
        <f>DCOUNTA(A4:T1042,C1048,B1048:B1049)</f>
        <v>35</v>
      </c>
      <c r="D1049" s="9" t="s">
        <v>23</v>
      </c>
      <c r="E1049" s="10">
        <f>DSUM(A4:T1043,F4,D1048:D1049)</f>
        <v>193.26400000000001</v>
      </c>
      <c r="F1049" s="10" t="s">
        <v>23</v>
      </c>
      <c r="G1049" s="10" t="s">
        <v>282</v>
      </c>
      <c r="H1049" s="10">
        <f>DCOUNTA(A4:T1043,G4,F1048:G1049)</f>
        <v>24</v>
      </c>
      <c r="I1049" s="10" t="s">
        <v>23</v>
      </c>
      <c r="J1049" s="10" t="s">
        <v>283</v>
      </c>
      <c r="K1049" s="10">
        <f>DCOUNTA(A4:T1043,J4,I1048:J1049)</f>
        <v>6</v>
      </c>
      <c r="L1049" s="10"/>
      <c r="M1049" s="10"/>
      <c r="N1049" s="10"/>
      <c r="O1049" s="10"/>
      <c r="P1049" s="10"/>
      <c r="Q1049" s="10"/>
      <c r="R1049" s="10"/>
      <c r="S1049" s="10"/>
      <c r="T1049" s="10"/>
    </row>
    <row r="1050" spans="2:20" s="9" customFormat="1" hidden="1"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</row>
    <row r="1051" spans="2:20" s="9" customFormat="1" hidden="1">
      <c r="B1051" s="9" t="s">
        <v>4</v>
      </c>
      <c r="D1051" s="9" t="s">
        <v>4</v>
      </c>
      <c r="E1051" s="10" t="s">
        <v>5</v>
      </c>
      <c r="F1051" s="10" t="s">
        <v>4</v>
      </c>
      <c r="G1051" s="10" t="s">
        <v>6</v>
      </c>
      <c r="H1051" s="10" t="s">
        <v>280</v>
      </c>
      <c r="I1051" s="10" t="s">
        <v>4</v>
      </c>
      <c r="J1051" s="10" t="s">
        <v>9</v>
      </c>
      <c r="K1051" s="10" t="s">
        <v>281</v>
      </c>
      <c r="L1051" s="10"/>
      <c r="M1051" s="10"/>
      <c r="N1051" s="10"/>
      <c r="O1051" s="10"/>
      <c r="P1051" s="10"/>
      <c r="Q1051" s="10"/>
      <c r="R1051" s="10"/>
      <c r="S1051" s="10"/>
      <c r="T1051" s="10"/>
    </row>
    <row r="1052" spans="2:20" s="9" customFormat="1" hidden="1">
      <c r="B1052" s="9" t="s">
        <v>190</v>
      </c>
      <c r="C1052" s="9">
        <f>DCOUNTA(A4:T1043,E4,B1051:B1052)</f>
        <v>1</v>
      </c>
      <c r="D1052" s="9" t="s">
        <v>190</v>
      </c>
      <c r="E1052" s="10">
        <f>DSUM(A4:T1043,E1051,D1051:D1052)</f>
        <v>2.7690000000000001</v>
      </c>
      <c r="F1052" s="10" t="s">
        <v>190</v>
      </c>
      <c r="G1052" s="10" t="s">
        <v>282</v>
      </c>
      <c r="H1052" s="10">
        <f>DCOUNTA(A4:T1043,G4,F1051:G1052)</f>
        <v>0</v>
      </c>
      <c r="I1052" s="10" t="s">
        <v>190</v>
      </c>
      <c r="J1052" s="10" t="s">
        <v>283</v>
      </c>
      <c r="K1052" s="10">
        <f>DCOUNTA(A4:T1043,J4,I1051:J1052)</f>
        <v>0</v>
      </c>
      <c r="L1052" s="10"/>
      <c r="M1052" s="10"/>
      <c r="N1052" s="10"/>
      <c r="O1052" s="10"/>
      <c r="P1052" s="10"/>
      <c r="Q1052" s="10"/>
      <c r="R1052" s="10"/>
      <c r="S1052" s="10"/>
      <c r="T1052" s="10"/>
    </row>
    <row r="1053" spans="2:20" s="9" customFormat="1" hidden="1"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</row>
    <row r="1054" spans="2:20" s="9" customFormat="1" hidden="1">
      <c r="B1054" s="9" t="s">
        <v>4</v>
      </c>
      <c r="D1054" s="9" t="s">
        <v>4</v>
      </c>
      <c r="E1054" s="10" t="s">
        <v>5</v>
      </c>
      <c r="F1054" s="10" t="s">
        <v>4</v>
      </c>
      <c r="G1054" s="10" t="s">
        <v>6</v>
      </c>
      <c r="H1054" s="10" t="s">
        <v>280</v>
      </c>
      <c r="I1054" s="10" t="s">
        <v>4</v>
      </c>
      <c r="J1054" s="10" t="s">
        <v>9</v>
      </c>
      <c r="K1054" s="10" t="s">
        <v>281</v>
      </c>
      <c r="L1054" s="10"/>
      <c r="M1054" s="10"/>
      <c r="N1054" s="10"/>
      <c r="O1054" s="10"/>
      <c r="P1054" s="10"/>
      <c r="Q1054" s="10"/>
      <c r="R1054" s="10"/>
      <c r="S1054" s="10"/>
      <c r="T1054" s="10"/>
    </row>
    <row r="1055" spans="2:20" s="9" customFormat="1" hidden="1">
      <c r="B1055" s="9" t="s">
        <v>284</v>
      </c>
      <c r="C1055" s="9">
        <f>DCOUNTA(A4:T1043,E4,B1054:B1055)</f>
        <v>0</v>
      </c>
      <c r="D1055" s="9" t="s">
        <v>284</v>
      </c>
      <c r="E1055" s="10">
        <f>DSUM(A4:T1043,F4,D1054:D1055)</f>
        <v>0</v>
      </c>
      <c r="F1055" s="10" t="s">
        <v>284</v>
      </c>
      <c r="G1055" s="10" t="s">
        <v>282</v>
      </c>
      <c r="H1055" s="10">
        <f>DCOUNTA(A4:T1043,G4,F1054:G1055)</f>
        <v>0</v>
      </c>
      <c r="I1055" s="10" t="s">
        <v>284</v>
      </c>
      <c r="J1055" s="10" t="s">
        <v>283</v>
      </c>
      <c r="K1055" s="10">
        <f>DCOUNTA(A4:T1043,J4,I1054:J1055)</f>
        <v>0</v>
      </c>
      <c r="L1055" s="10"/>
      <c r="M1055" s="10"/>
      <c r="N1055" s="10"/>
      <c r="O1055" s="10"/>
      <c r="P1055" s="10"/>
      <c r="Q1055" s="10"/>
      <c r="R1055" s="10"/>
      <c r="S1055" s="10"/>
      <c r="T1055" s="10"/>
    </row>
    <row r="1056" spans="2:20" s="9" customFormat="1" hidden="1"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</row>
    <row r="1057" spans="2:20" s="9" customFormat="1" hidden="1">
      <c r="B1057" s="9" t="s">
        <v>4</v>
      </c>
      <c r="D1057" s="9" t="s">
        <v>4</v>
      </c>
      <c r="E1057" s="10" t="s">
        <v>5</v>
      </c>
      <c r="F1057" s="10" t="s">
        <v>4</v>
      </c>
      <c r="G1057" s="10" t="s">
        <v>6</v>
      </c>
      <c r="H1057" s="10" t="s">
        <v>280</v>
      </c>
      <c r="I1057" s="10" t="s">
        <v>4</v>
      </c>
      <c r="J1057" s="10" t="s">
        <v>9</v>
      </c>
      <c r="K1057" s="10" t="s">
        <v>281</v>
      </c>
      <c r="L1057" s="10"/>
      <c r="M1057" s="10"/>
      <c r="N1057" s="10"/>
      <c r="O1057" s="10"/>
      <c r="P1057" s="10"/>
      <c r="Q1057" s="10"/>
      <c r="R1057" s="10"/>
      <c r="S1057" s="10"/>
      <c r="T1057" s="10"/>
    </row>
    <row r="1058" spans="2:20" s="9" customFormat="1" hidden="1">
      <c r="B1058" s="9" t="s">
        <v>85</v>
      </c>
      <c r="C1058" s="9">
        <f>DCOUNTA(C4:T1043,E4,B1057:B1058)</f>
        <v>1</v>
      </c>
      <c r="D1058" s="9" t="s">
        <v>85</v>
      </c>
      <c r="E1058" s="10">
        <f>DSUM(A4:T1043,F4,D1057:D1058)</f>
        <v>3.367</v>
      </c>
      <c r="F1058" s="10" t="s">
        <v>85</v>
      </c>
      <c r="G1058" s="10" t="s">
        <v>282</v>
      </c>
      <c r="H1058" s="10">
        <f>DCOUNTA(A4:T1043,G4,F1057:G1058)</f>
        <v>1</v>
      </c>
      <c r="I1058" s="10" t="s">
        <v>85</v>
      </c>
      <c r="J1058" s="10" t="s">
        <v>283</v>
      </c>
      <c r="K1058" s="10">
        <f>DCOUNTA(A4:T1043,J4,I1057:J1058)</f>
        <v>0</v>
      </c>
      <c r="L1058" s="10"/>
      <c r="M1058" s="10"/>
      <c r="N1058" s="10"/>
      <c r="O1058" s="10"/>
      <c r="P1058" s="10"/>
      <c r="Q1058" s="10"/>
      <c r="R1058" s="10"/>
      <c r="S1058" s="10"/>
      <c r="T1058" s="10"/>
    </row>
    <row r="1059" spans="2:20" s="9" customFormat="1" hidden="1"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</row>
    <row r="1060" spans="2:20" s="9" customFormat="1" hidden="1"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</row>
    <row r="1061" spans="2:20" s="9" customFormat="1" hidden="1">
      <c r="B1061" s="9" t="s">
        <v>4</v>
      </c>
      <c r="D1061" s="9" t="s">
        <v>4</v>
      </c>
      <c r="E1061" s="10" t="s">
        <v>5</v>
      </c>
      <c r="F1061" s="10" t="s">
        <v>4</v>
      </c>
      <c r="G1061" s="10" t="s">
        <v>6</v>
      </c>
      <c r="H1061" s="10" t="s">
        <v>280</v>
      </c>
      <c r="I1061" s="10" t="s">
        <v>4</v>
      </c>
      <c r="J1061" s="10" t="s">
        <v>9</v>
      </c>
      <c r="K1061" s="10" t="s">
        <v>281</v>
      </c>
      <c r="L1061" s="10"/>
      <c r="M1061" s="10"/>
      <c r="N1061" s="10"/>
      <c r="O1061" s="10"/>
      <c r="P1061" s="10"/>
      <c r="Q1061" s="10"/>
      <c r="R1061" s="10"/>
      <c r="S1061" s="10"/>
      <c r="T1061" s="10"/>
    </row>
    <row r="1062" spans="2:20" s="9" customFormat="1" hidden="1">
      <c r="B1062" s="9" t="s">
        <v>285</v>
      </c>
      <c r="C1062" s="9">
        <f>DCOUNTA(A4:T1043,E4,B1061:B1062)</f>
        <v>0</v>
      </c>
      <c r="D1062" s="9" t="s">
        <v>285</v>
      </c>
      <c r="E1062" s="10">
        <f>DSUM(A4:T1043,F4,D1061:D1062)</f>
        <v>0</v>
      </c>
      <c r="F1062" s="10" t="s">
        <v>285</v>
      </c>
      <c r="G1062" s="10" t="s">
        <v>282</v>
      </c>
      <c r="H1062" s="10">
        <f>DCOUNTA(A4:T1043,G4,F1061:G1062)</f>
        <v>0</v>
      </c>
      <c r="I1062" s="10" t="s">
        <v>285</v>
      </c>
      <c r="J1062" s="10" t="s">
        <v>283</v>
      </c>
      <c r="K1062" s="10">
        <f>DCOUNTA(A4:T1043,J4,I1061:J1062)</f>
        <v>0</v>
      </c>
      <c r="L1062" s="10"/>
      <c r="M1062" s="10"/>
      <c r="N1062" s="10"/>
      <c r="O1062" s="10"/>
      <c r="P1062" s="10"/>
      <c r="Q1062" s="10"/>
      <c r="R1062" s="10"/>
      <c r="S1062" s="10"/>
      <c r="T1062" s="10"/>
    </row>
    <row r="1063" spans="2:20" s="9" customFormat="1" hidden="1"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</row>
    <row r="1064" spans="2:20" s="9" customFormat="1" hidden="1">
      <c r="B1064" s="9" t="s">
        <v>4</v>
      </c>
      <c r="D1064" s="9" t="s">
        <v>4</v>
      </c>
      <c r="E1064" s="10" t="s">
        <v>5</v>
      </c>
      <c r="F1064" s="10" t="s">
        <v>4</v>
      </c>
      <c r="G1064" s="10" t="s">
        <v>6</v>
      </c>
      <c r="H1064" s="10" t="s">
        <v>280</v>
      </c>
      <c r="I1064" s="10" t="s">
        <v>4</v>
      </c>
      <c r="J1064" s="10" t="s">
        <v>9</v>
      </c>
      <c r="K1064" s="10" t="s">
        <v>281</v>
      </c>
      <c r="L1064" s="10"/>
      <c r="M1064" s="10"/>
      <c r="N1064" s="10"/>
      <c r="O1064" s="10"/>
      <c r="P1064" s="10"/>
      <c r="Q1064" s="10"/>
      <c r="R1064" s="10"/>
      <c r="S1064" s="10"/>
      <c r="T1064" s="10"/>
    </row>
    <row r="1065" spans="2:20" s="9" customFormat="1" hidden="1">
      <c r="B1065" s="9" t="s">
        <v>50</v>
      </c>
      <c r="C1065" s="9">
        <f>DCOUNTA(B4:T1043,B1064,B1064:B1065)</f>
        <v>5</v>
      </c>
      <c r="D1065" s="9" t="s">
        <v>50</v>
      </c>
      <c r="E1065" s="10">
        <f>DSUM(A4:T1043,F4,D1064:D1065)</f>
        <v>18.675000000000001</v>
      </c>
      <c r="F1065" s="10" t="s">
        <v>50</v>
      </c>
      <c r="G1065" s="10" t="s">
        <v>282</v>
      </c>
      <c r="H1065" s="10">
        <f>DCOUNTA(A4:T1043,G4,F1064:G1065)</f>
        <v>2</v>
      </c>
      <c r="I1065" s="10" t="s">
        <v>50</v>
      </c>
      <c r="J1065" s="10" t="s">
        <v>283</v>
      </c>
      <c r="K1065" s="10">
        <f>DCOUNTA(A4:T1043,J4,I1064:J1065)</f>
        <v>0</v>
      </c>
      <c r="L1065" s="10"/>
      <c r="M1065" s="10"/>
      <c r="N1065" s="10"/>
      <c r="O1065" s="10"/>
      <c r="P1065" s="10"/>
      <c r="Q1065" s="10"/>
      <c r="R1065" s="10"/>
      <c r="S1065" s="10"/>
      <c r="T1065" s="10"/>
    </row>
    <row r="1066" spans="2:20" s="9" customFormat="1"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</row>
    <row r="1067" spans="2:20" s="9" customFormat="1" ht="15.75">
      <c r="C1067" s="11" t="s">
        <v>286</v>
      </c>
      <c r="D1067" s="11" t="s">
        <v>287</v>
      </c>
      <c r="E1067" s="11" t="s">
        <v>288</v>
      </c>
      <c r="F1067" s="11" t="s">
        <v>289</v>
      </c>
      <c r="G1067" s="11" t="s">
        <v>290</v>
      </c>
      <c r="H1067" s="10"/>
      <c r="I1067" s="10"/>
      <c r="J1067" s="10"/>
      <c r="K1067" s="10"/>
      <c r="L1067" s="10"/>
      <c r="M1067" s="10"/>
      <c r="N1067" s="10"/>
      <c r="O1067" s="12"/>
      <c r="P1067" s="10"/>
      <c r="Q1067" s="10"/>
      <c r="R1067" s="10"/>
      <c r="S1067" s="10"/>
      <c r="T1067" s="10"/>
    </row>
    <row r="1068" spans="2:20" s="9" customFormat="1" ht="15.75">
      <c r="C1068" s="13">
        <f>C1049</f>
        <v>35</v>
      </c>
      <c r="D1068" s="14" t="s">
        <v>291</v>
      </c>
      <c r="E1068" s="14">
        <f>E1049</f>
        <v>193.26400000000001</v>
      </c>
      <c r="F1068" s="13">
        <f>H1049</f>
        <v>24</v>
      </c>
      <c r="G1068" s="13">
        <f>K1049</f>
        <v>6</v>
      </c>
      <c r="H1068" s="10"/>
      <c r="I1068" s="10"/>
      <c r="J1068" s="10"/>
      <c r="K1068" s="10"/>
      <c r="L1068" s="10"/>
      <c r="M1068" s="10"/>
      <c r="N1068" s="10"/>
      <c r="O1068" s="12"/>
      <c r="P1068" s="10"/>
      <c r="Q1068" s="10"/>
      <c r="R1068" s="10"/>
      <c r="S1068" s="10"/>
      <c r="T1068" s="10"/>
    </row>
    <row r="1069" spans="2:20" s="9" customFormat="1" ht="15.75">
      <c r="C1069" s="13">
        <f>C1052</f>
        <v>1</v>
      </c>
      <c r="D1069" s="14" t="s">
        <v>292</v>
      </c>
      <c r="E1069" s="14">
        <f>E1052</f>
        <v>2.7690000000000001</v>
      </c>
      <c r="F1069" s="13">
        <f>H1052</f>
        <v>0</v>
      </c>
      <c r="G1069" s="13">
        <f>K1052</f>
        <v>0</v>
      </c>
      <c r="H1069" s="10"/>
      <c r="I1069" s="10"/>
      <c r="J1069" s="10"/>
      <c r="K1069" s="10"/>
      <c r="L1069" s="10"/>
      <c r="M1069" s="10"/>
      <c r="N1069" s="10"/>
      <c r="O1069" s="12"/>
      <c r="P1069" s="10"/>
      <c r="Q1069" s="10"/>
      <c r="R1069" s="10"/>
      <c r="S1069" s="10"/>
      <c r="T1069" s="10"/>
    </row>
    <row r="1070" spans="2:20" s="9" customFormat="1" ht="15.75">
      <c r="C1070" s="13">
        <f>C1055</f>
        <v>0</v>
      </c>
      <c r="D1070" s="14" t="s">
        <v>293</v>
      </c>
      <c r="E1070" s="14">
        <f>E1055</f>
        <v>0</v>
      </c>
      <c r="F1070" s="13">
        <f>H1055</f>
        <v>0</v>
      </c>
      <c r="G1070" s="13">
        <f>K1055</f>
        <v>0</v>
      </c>
      <c r="H1070" s="10"/>
      <c r="I1070" s="10"/>
      <c r="J1070" s="10"/>
      <c r="K1070" s="10"/>
      <c r="L1070" s="10"/>
      <c r="M1070" s="10"/>
      <c r="N1070" s="10"/>
      <c r="O1070" s="12"/>
      <c r="P1070" s="10"/>
      <c r="Q1070" s="10"/>
      <c r="R1070" s="10"/>
      <c r="S1070" s="10"/>
      <c r="T1070" s="10"/>
    </row>
    <row r="1071" spans="2:20" s="9" customFormat="1" ht="15.75">
      <c r="C1071" s="13">
        <f>C1058</f>
        <v>1</v>
      </c>
      <c r="D1071" s="14" t="s">
        <v>294</v>
      </c>
      <c r="E1071" s="14">
        <f>E1058</f>
        <v>3.367</v>
      </c>
      <c r="F1071" s="13">
        <f>H1058</f>
        <v>1</v>
      </c>
      <c r="G1071" s="13">
        <f>K1058</f>
        <v>0</v>
      </c>
      <c r="H1071" s="10"/>
      <c r="I1071" s="10"/>
      <c r="J1071" s="10"/>
      <c r="K1071" s="10"/>
      <c r="L1071" s="10"/>
      <c r="M1071" s="10"/>
      <c r="N1071" s="10"/>
      <c r="O1071" s="12"/>
      <c r="P1071" s="10"/>
      <c r="Q1071" s="10"/>
      <c r="R1071" s="10"/>
      <c r="S1071" s="10"/>
      <c r="T1071" s="10"/>
    </row>
    <row r="1072" spans="2:20" s="9" customFormat="1" ht="15.75">
      <c r="C1072" s="13">
        <f>C1062</f>
        <v>0</v>
      </c>
      <c r="D1072" s="14" t="s">
        <v>285</v>
      </c>
      <c r="E1072" s="14">
        <f>E1062</f>
        <v>0</v>
      </c>
      <c r="F1072" s="13">
        <f>H1062</f>
        <v>0</v>
      </c>
      <c r="G1072" s="13">
        <f>K1062</f>
        <v>0</v>
      </c>
      <c r="H1072" s="10"/>
      <c r="I1072" s="10"/>
      <c r="J1072" s="10"/>
      <c r="K1072" s="10"/>
      <c r="L1072" s="10"/>
      <c r="M1072" s="10"/>
      <c r="N1072" s="10"/>
      <c r="O1072" s="12"/>
      <c r="P1072" s="10"/>
      <c r="Q1072" s="10"/>
      <c r="R1072" s="10"/>
      <c r="S1072" s="10"/>
      <c r="T1072" s="10"/>
    </row>
    <row r="1073" spans="3:20" s="9" customFormat="1" ht="15.75">
      <c r="C1073" s="13">
        <f>C1065</f>
        <v>5</v>
      </c>
      <c r="D1073" s="14" t="s">
        <v>295</v>
      </c>
      <c r="E1073" s="14">
        <f>E1065</f>
        <v>18.675000000000001</v>
      </c>
      <c r="F1073" s="13">
        <f>H1065</f>
        <v>2</v>
      </c>
      <c r="G1073" s="13">
        <f>K1065</f>
        <v>0</v>
      </c>
      <c r="H1073" s="10"/>
      <c r="I1073" s="10"/>
      <c r="J1073" s="10"/>
      <c r="K1073" s="10"/>
      <c r="L1073" s="10"/>
      <c r="M1073" s="10"/>
      <c r="N1073" s="10"/>
      <c r="O1073" s="12"/>
      <c r="P1073" s="10"/>
      <c r="Q1073" s="10"/>
      <c r="R1073" s="10"/>
      <c r="S1073" s="10"/>
      <c r="T1073" s="10"/>
    </row>
    <row r="1074" spans="3:20" s="9" customFormat="1" ht="15.75">
      <c r="C1074" s="15"/>
      <c r="D1074" s="11" t="s">
        <v>296</v>
      </c>
      <c r="E1074" s="11">
        <f>E1068</f>
        <v>193.26400000000001</v>
      </c>
      <c r="F1074" s="15"/>
      <c r="G1074" s="10"/>
      <c r="H1074" s="10"/>
      <c r="I1074" s="10"/>
      <c r="J1074" s="10"/>
      <c r="K1074" s="10"/>
      <c r="L1074" s="10"/>
      <c r="M1074" s="10"/>
      <c r="N1074" s="10"/>
      <c r="O1074" s="12"/>
      <c r="P1074" s="10"/>
      <c r="Q1074" s="10"/>
      <c r="R1074" s="10"/>
      <c r="S1074" s="10"/>
      <c r="T1074" s="10"/>
    </row>
    <row r="1075" spans="3:20" s="9" customFormat="1" ht="15.75">
      <c r="C1075" s="15"/>
      <c r="D1075" s="11" t="s">
        <v>297</v>
      </c>
      <c r="E1075" s="11">
        <f>E1068+E1069+E1070+E1071+E1072+E1073</f>
        <v>218.07500000000002</v>
      </c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0"/>
    </row>
    <row r="1076" spans="3:20" s="1" customFormat="1" ht="12.75" customHeigh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3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3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3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3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3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3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3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3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3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3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3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3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  <row r="2340" spans="5:20" s="1" customFormat="1"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</row>
    <row r="2341" spans="5:20" s="1" customFormat="1"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2021-02-17T22:29:36Z</dcterms:created>
  <dcterms:modified xsi:type="dcterms:W3CDTF">2021-02-17T22:29:45Z</dcterms:modified>
</cp:coreProperties>
</file>