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58" i="1"/>
  <c r="C1066" s="1"/>
  <c r="K1055"/>
  <c r="G1065" s="1"/>
  <c r="H1055"/>
  <c r="F1065" s="1"/>
  <c r="E1055"/>
  <c r="E1065" s="1"/>
  <c r="C1055"/>
  <c r="C1065" s="1"/>
  <c r="K1051"/>
  <c r="G1064" s="1"/>
  <c r="H1051"/>
  <c r="F1064" s="1"/>
  <c r="E1051"/>
  <c r="E1064" s="1"/>
  <c r="C1051"/>
  <c r="C1064" s="1"/>
  <c r="K1048"/>
  <c r="G1063" s="1"/>
  <c r="H1048"/>
  <c r="F1063" s="1"/>
  <c r="E1048"/>
  <c r="E1063" s="1"/>
  <c r="C1048"/>
  <c r="C1063" s="1"/>
  <c r="C1045"/>
  <c r="C1062" s="1"/>
  <c r="C1042"/>
  <c r="C1061" s="1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K1045" s="1"/>
  <c r="G1062" s="1"/>
  <c r="I7"/>
  <c r="H7"/>
  <c r="G7"/>
  <c r="H1045" s="1"/>
  <c r="F1062" s="1"/>
  <c r="F7"/>
  <c r="E1045" s="1"/>
  <c r="E1062" s="1"/>
  <c r="J6"/>
  <c r="K1042" s="1"/>
  <c r="G1061" s="1"/>
  <c r="I6"/>
  <c r="H6"/>
  <c r="G6"/>
  <c r="H1042" s="1"/>
  <c r="F1061" s="1"/>
  <c r="F6"/>
  <c r="E1042" s="1"/>
  <c r="E1061" s="1"/>
  <c r="J5"/>
  <c r="K1058" s="1"/>
  <c r="G1066" s="1"/>
  <c r="I5"/>
  <c r="H5"/>
  <c r="G5"/>
  <c r="H1058" s="1"/>
  <c r="F1066" s="1"/>
  <c r="F5"/>
  <c r="E1058" s="1"/>
  <c r="E1066" s="1"/>
  <c r="E1067" l="1"/>
  <c r="E1068"/>
</calcChain>
</file>

<file path=xl/sharedStrings.xml><?xml version="1.0" encoding="utf-8"?>
<sst xmlns="http://schemas.openxmlformats.org/spreadsheetml/2006/main" count="234" uniqueCount="130">
  <si>
    <t>INVESTIGACIÓN TRASLACIONAL EN CÁNCER INFANTIL, TRASPLANTE HEMATOPOYÉTICO Y TERAPIA CELULAR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</si>
  <si>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</si>
  <si>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</si>
  <si>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</si>
  <si>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</si>
  <si>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</si>
  <si>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</si>
  <si>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</si>
  <si>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</si>
  <si>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</si>
  <si>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</si>
  <si>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</si>
  <si>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</si>
  <si>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</si>
  <si>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</si>
  <si>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</si>
  <si>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</si>
  <si>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</si>
  <si>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</si>
  <si>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</si>
  <si>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Grunewald, TGP; Alonso, M; Avnet, S; Banito, A; Burdach, S; Cidre-Aranaz, F; Di Pompo, G; Distel, M; Dorado-Garcia, H; Garcia-Castro, J; Gonzalez-Gonzalez, L; Grigoriadis, AE; Kasan, M; Koelsche, C; Krumbholz, M; Lecanda, F; Lemma, S; Longo, DL; Madrigal-Esquivel, C; Morales-Molina, A; Musa, J; Ohmura, S; Ory, B; Pereira-Silva, M; Perut, F; Rodriguez, R; Seeling, C; Al Shaaili, N; Shaabani, S; Shiavone, K; Sinha, S; Tomazou, EM; Trautmann, M; Vela, M; Versleijen-Jonkers, YMH; Visgauss, J; Zalacain, M; Schober, SJ; Lissat, A; English, WR; Baldini, N; Heymann, D</t>
  </si>
  <si>
    <t>Sarcoma treatment in the era of molecular medicine</t>
  </si>
  <si>
    <t>EMBO MOLECULAR MEDICINE</t>
  </si>
  <si>
    <t>Review</t>
  </si>
  <si>
    <t>[Gruenewald, Thomas G. P.; Cidre-Aranaz, Florencia; Kasan, Merve; Musa, Julian; Ohmura, Shunya] Ludwig Maximilians Univ Munchen, Inst Pathol, Fac Med, Max Eder Res Grp Pediat Sarcoma Biol, Munich, Germany; [Gruenewald, Thomas G. P.] German Canc Res Ctr, Hopp Childrens Canc Ctr KiTZ, Div Translat Pediat Sarcoma Res, German Canc Consortium DKTK, Heidelberg, Germany; [Gruenewald, Thomas G. P.; Koelsche, Christian] Heidelberg Univ Hosp, Inst Pathol, Heidelberg, Germany; [Alonso, Marta] Univ Navarra Pamplona, Fdn Appl Med Res, Program Solid Tumors &amp; Biomarkers, Pamplona, Spain; [Avnet, Sofia; Di Pompo, Gemma; Lemma, Silvia; Perut, Francesca; Baldini, Nicola] IRCCS Ist Ortoped Rizzoli, Orthoped Pathophysiol &amp; Regenerat Med Unit, Bologna, Italy; [Banito, Ana] German Canc Res Ctr, Pediat Soft Tissue Sarcoma Res Grp, Heidelberg, Germany; [Burdach, Stefan; Schober, Sebastian J.] Tech Univ Munich, Dept Pediat, Munich, Germany; [Burdach, Stefan; Schober, Sebastian J.] Tech Univ Munich, Childrens Canc Res Ctr CCRC, Munich, Germany; [Distel, Martin; Tomazou, Eleni M.] Childrens Canc Res Inst, Vienna, Austria; [Dorado-Garcia, Heathcliff] Charite Univ Med Berlin, Dept Pediat Oncol Hematol, Berlin, Germany; [Garcia-Castro, Javier; Gonzalez-Gonzalez, Laura; Morales-Molina, Alvaro] Inst Salud Carlos III, Cellular Biotechnol Unit, Madrid, Spain; [Grigoriadis, Agamemnon E.] Kings Coll London, Ctr Craniofacial &amp; Regenerat Biol, London, England; [Krumbholz, Manuela] Univ Hosp, Dept Pediat, Erlangen, Germany; [Lecanda, Fernando] Univ Navarra, Ctr Appl Med Res, Div Oncol, Adhes &amp; Metastasis Lab, Pamplona, Spain; [Longo, Dario L.; Zalacain, Marta] Italian Natl Res Council CNR, Inst Biostruct &amp; Bioimaging IBB, Turin, Italy; [Madrigal-Esquivel, Claudia; Al Shaaili, Nada; Shiavone, Kristina; English, William R.; Heymann, Dominique] Univ Sheffield, Dept Oncol &amp; Metab, Sheffield, S Yorkshire, England; [Musa, Julian] Heidelberg Univ, Dept Gen Visceral &amp; Transplantat Surg, Heidelberg, Germany; [Ory, Benjamin] Univ Nantes, U1238, INSERM, Nantes, France; [Pereira-Silva, Miguel] Univ Coimbra, Fac Pharm, Dept Pharmaceut Technol, Coimbra, Portugal; [Rodriguez, Rene] Inst Invest Sanitaria Principado Asturias, Oviedo, Spain; [Rodriguez, Rene] CIBER Oncol CIBERONC, Madrid, Spain; [Seeling, Carolin] Ulm Univ, Inst Pathol, Ulm, Germany; [Shaabani, Shabnam] Univ Groningen, Dept Drug Design, Groningen, Netherlands; [Sinha, Snehadri] Univ Helsinki, Dept Oral &amp; Maxillofacial Dis, Helsinki, Finland; [Trautmann, Marcel] Munster Univ Hosp, Gerhard Domagk Inst Pathol, Div Translat Pathol, Munster, Germany; [Vela, Maria] Hosp La Paz, Inst Hlth Res IdiPAZ, Madrid, Spain; [Versleijen-Jonkers, Yvonne M. H.] Radboud Univ Nijmegen, Dept Med Oncol, Med Ctr, Nijmegen, Netherlands; [Visgauss, Julia] Duke Univ, Med Ctr, Durham, NC USA; [Lissat, Andrej] Univ Childrens Hosp Zurich Eleonoren Fdn, Kanton Zurich, Zurich, Switzerland; [Baldini, Nicola] Univ Bologna, Dept Biomed &amp; Neuromotor Sci, Bologna, Italy; [Heymann, Dominique] Univ Nantes, Inst Cancerol Ouest Tumor Heterogene &amp; Precis Med, St Herblain, France</t>
  </si>
  <si>
    <t>Grunewald, TGP (corresponding author), Ludwig Maximilians Univ Munchen, Inst Pathol, Fac Med, Max Eder Res Grp Pediat Sarcoma Biol, Munich, Germany.; Grunewald, TGP (corresponding author), German Canc Res Ctr, Hopp Childrens Canc Ctr KiTZ, Div Translat Pediat Sarcoma Res, German Canc Consortium DKTK, Heidelberg, Germany.; Grunewald, TGP (corresponding author), Heidelberg Univ Hosp, Inst Pathol, Heidelberg, Germany.; Baldini, N (corresponding author), IRCCS Ist Ortoped Rizzoli, Orthoped Pathophysiol &amp; Regenerat Med Unit, Bologna, Italy.; Heymann, D (corresponding author), Univ Sheffield, Dept Oncol &amp; Metab, Sheffield, S Yorkshire, England.; Baldini, N (corresponding author), Univ Bologna, Dept Biomed &amp; Neuromotor Sci, Bologna, Italy.; Heymann, D (corresponding author), Univ Nantes, Inst Cancerol Ouest Tumor Heterogene &amp; Precis Med, St Herblain, France.</t>
  </si>
  <si>
    <t>1757-4676</t>
  </si>
  <si>
    <t>e11131</t>
  </si>
  <si>
    <t>Dona, D; Canizales, JT; Benetti, E; Cananzi, M; De Corti, F; Calore, E; Hierro, L; Boluda, ER; Hijosa, MM; Guereta, LG; Martinez, AP; Barrios, M; Reis, PC; Teixeira, A; Lopes, MF; Kalicinski, P; Branchereau, S; Boyer, O; Debray, D; Sciveres, M; Wennberg, L; Fischler, B; Barany, P; Baker, A; Baumann, U; Schwerk, N; Nicastro, E; Candusso, M; Toporski, J; Sokal, E; Stephenne, X; Lindemans, C; Miglinas, M; Rascon, J; Jara, P</t>
  </si>
  <si>
    <t>Pediatric transplantation in Europe during the COVID-19 pandemic: Early impact on activity and healthcare</t>
  </si>
  <si>
    <t>CLINICAL TRANSPLANTATION</t>
  </si>
  <si>
    <t>Article</t>
  </si>
  <si>
    <t>[Dona, Daniele] Univ Hosp Padova, Dept Womens &amp; Childrens Hlth, Pediat Infect Dis, Padua, Italy; [Torres Canizales, Juan; Hierro, Loreto; Perez Martinez, Antonio; Jara, Paloma] La Paz Univ Hosp, La Paz Inst Biomed Res IdiPAZ, Madrid, Spain; [Benetti, Elisa] Univ Hosp Padova, Dept Womens &amp; Childrens Hlth, Pediat Nephrol Dialysis &amp; Transplant Unit, Padua, Italy; [Cananzi, Mara] Univ Hosp Padova, Dept Womens &amp; Childrens Hlth, Pediat Gastroenterol Digest Endoscopy Hepatol &amp; C, Padua, Italy; [De Corti, Federica] Univ Hosp Padova, Dept Womens &amp; Childrens Hlth, Pediat Surg, Padua, Italy; [Calore, Elisabetta] Univ Hosp Padova, Dept Womens &amp; Childrens Hlth, Pediat Hematol Oncol &amp; Stem Cell Transplant Div, Padua, Italy; [Hierro, Loreto; Jara, Paloma] La Paz Univ Hosp, Pediat Hepatol Dept, Madrid, Spain; [Ramos Boluda, Esther] La Paz Univ Hosp, Pediat Gastroenterol Intestinal Rehabil Unit, Madrid, Spain; [Melgosa Hijosa, Marta] La Paz Univ Hosp, Pediat Nephrol Dept, Madrid, Spain; [Garcia Guereta, Luis] La Paz Univ Hosp, Pediat Cardiol Dept, Madrid, Spain; [Perez Martinez, Antonio] La Paz Univ Hosp, Pediat Hematooncol Dept, Madrid, Spain; [Barrios, Maribel] La Paz Univ Hosp, Pediat Pneumol Dept, Madrid, Spain; [Costa Reis, Patricia] Univ Lisbon, Hosp Santa Maria, Pediat Nephrol &amp; Kidney Transplantat Unit, Dept Pediat,Fac Med, Lisbon, Portugal; [Teixeira, Ana] Ctr Hosp Porto, Ctr Materno Infantil Norte, Serv Pediat, Dept Pediat Nephrol, Porto, Portugal; [Lopes, Maria Francelina] Ctr Hosp &amp; Univ Coimbra, Dept Pediat Surg, Coimbra, Portugal; [Kalicinski, Piotr] Childrens Mem Hlth Inst, Dept Pediat Surg &amp; Organ Transplantat, Warsaw, Poland; [Branchereau, Sophie] Hosp Kremlin Bicetre, Dept Pediat Surg, Le Kremlin Bicetre, France; [Boyer, Olivia] Univ Paris 05, Hop Necker Enfants Malad, AP HP, Serv Pediat Nephrol, Paris, France; [Debray, Dominque] Univ Paris Ctr, Hop Necker Enfants Malad, AP HP,Pediat Hepatol Unit, Reference Ctr Biliary Atresia &amp; Genet Cholestasis, Paris, France; [Sciveres, Marco] ISMETT UPMC Palermo, Pediat Hepatol &amp; Liver Transplantat, Palermo, Italy; [Wennberg, Lars] Karolinska Univ Hosp, Dept Transplantat Surg, Stockholm, Sweden; [Fischler, Bjorn] Karolinska Inst, Karolinska Univ Hosp, CLINTEC, Dept Pediat Hepatol, Stockholm, Sweden; [Barany, Peter] Karolinska Univ Hosp, Dept Pediat Nephrol, Stockholm, Sweden; [Baker, Alastair] Kings Coll Hosp London, Kings Coll London, Pediat Liver Gastrointestinal &amp; Nutr Ctr, Sch Med, London, England; [Baumann, Ulrich] Hannover Med Sch, Childrens Hosp, Div Pediat Gastroenterol &amp; Hepatol, Hannover, Germany; [Schwerk, Nicolaus] Hannover Med Sch, Clin Pediat Pneumol Allergol &amp; Neonatol, Hannover, Germany; [Nicastro, Emanuele] Hosp Papa Giovanni XXIII, Ctr Pediat Hepatol Gastroenterol &amp; Transplantat, Bergamo, Italy; [Candusso, Manila] Bambino Gesu Children Hosp, Dept Gastroenterol &amp; Hepatol, Rome, Italy; [Toporski, Jacek] Skane Univ Hosp, Dept Pediat, Sect Pediat Oncol Hematol, Lund, Sweden; [Sokal, Etienne] Univ Catholique Louvain UCLouvain, Inst Rech Expt &amp; Clin, Unite PEDI, Lab Hepatol Pediat &amp; Therapie Cellulaire, Brussels, Belgium; [Stephenne, Xavier] Univ Catholique Louvain UCLouvain, Clin Univ St Luc, Dept Pediat, Serv Gastroenterol &amp; Hepatol Pediat, Brussels, Belgium; [Lindemans, Caroline] Prinses Maxima Ctr, Pediat Blood &amp; Marrow Transplantat Program, Utrecht, Netherlands; [Miglinas, Marius] Vilnius Univ, Nephrol Ctr, Fac Med, Vilnius, Lithuania; [Rascon, Jelena] Vilnius Univ Hosp, Childrens Hosp, Ctr Pediat Oncol &amp; Haematol, Vilnius, Lithuania</t>
  </si>
  <si>
    <t>Jara, P (corresponding author), La Paz Univ Hosp, IdiPAZ, Inst Hlth Res, Paseo Castellana 261, Madrid 28046, Spain.</t>
  </si>
  <si>
    <t>0902-0063</t>
  </si>
  <si>
    <t>OCT</t>
  </si>
  <si>
    <t>e14063</t>
  </si>
  <si>
    <t>Climent, FJ; Calvo, C; Garcia-Guereta, L; Rodriguez-Alvarez, D; Buitrago, NM; Perez-Martinez, A</t>
  </si>
  <si>
    <t>Fatal outcome of COVID-19 disease in a 5-month infant with comorbidities</t>
  </si>
  <si>
    <t>REVISTA ESPANOLA DE CARDIOLOGIA</t>
  </si>
  <si>
    <t>Letter</t>
  </si>
  <si>
    <t>[Jose Climent, Francisco] Hosp Univ La Paz, Unidad Ninos Con Patol Cron Compleja, Madrid, Spain; [Calvo, Cristina] Hosp Univ La Paz, Serv Pediat &amp; Enfermedades Infecciosas, Madrid, Spain; [Garcia-Guereta, Luis] Hosp Univ La Paz, Serv Cardiol Pediat, Madrid, Spain; [Rodriguez-Alvarez, Diego] Hosp Univ La Paz, Serv Cuidados Intens Pediat, Madrid, Spain; [Mauricio Buitrago, Nelson] Hosp Univ La Paz, Serv Radiol Pediat, Madrid, Spain; [Perez-Martinez, Antonio] Hosp Univ La Paz, Serv Hematooncol Pediat, Madrid, Spain</t>
  </si>
  <si>
    <t>Calvo, C (corresponding author), Hosp Univ La Paz, Serv Pediat &amp; Enfermedades Infecciosas, Madrid, Spain.</t>
  </si>
  <si>
    <t>0300-8932</t>
  </si>
  <si>
    <t>AUG</t>
  </si>
  <si>
    <t>Faura, A; Rives, S; Lassaletta, A; Sebastian, E; Madero, L; Huerta, J; Garcia-Morin, M; Martinez, AP; Sisinni, L; Astigarraga, I; Velasco, P; Gros, L; Moreno, L; Carbone, A; Rodriguez-Vigil, C; Riesco, S; Mendoza, MD; Macias, EG; Trabazo, M; Torrent, M; Badell, I; Fuster, JL; Dominguez-Pinilla, N; Ribelles, AJ; Perez-Alonso, V; Sanmartin, MF; Baragano, M; Gorostegui, M; Perez-Jaume, S; Fernandez-Teijeiro, A; La Madrid, AM; Dapena, JL</t>
  </si>
  <si>
    <t>Initial report on Spanish pediatric oncologic, hematologic, and post stem cell transplantation patients during SARS-CoV-2 pandemic</t>
  </si>
  <si>
    <t>PEDIATRIC BLOOD &amp; CANCER</t>
  </si>
  <si>
    <t>[Faura, Anna; Rives, Susana; Gorostegui, Maite; Perez-Jaume, Sara; Morales La Madrid, Andres; Dapena, Jose Luis] Hosp St Joan Deu, Pediat Oncol &amp; Hematol Dept, Barcelona, Spain; [Lassaletta, Alvaro; Sebastian, Elena; Madero, Luis] Hosp Univ Nino Jesus, Pediat Hematol Oncol Dept, Madrid, Spain; [Huerta, Jorge; Garcia-Morin, Marina] Hosp Materno Infantil Gregorio Maranon, Pediat Hematol Oncol Dept, Madrid, Spain; [Martinez, Antonio Perez; Sisinni, Luisa] Hosp Univ La Paz, Pediat Hematooncol Dept, Madrid, Spain; [Astigarraga, Itziar] Univ Basque Country, UPV EHU, Hosp Univ Cruces, BioCruces Bizkaia Hlth Res Inst,Dept Pediat, Baracaldo, Spain; [Velasco, Pablo; Gros, Luis; Moreno, Lucas] Vall dHebron Barcelona Hosp Campus, Pediat Oncol &amp; Hematol, Barcelona, Spain; [Carbone, Ana; Rodriguez-Vigil, Carmen] Hosp Univ Miguel Servet, Pediat Hematooncol Dept, Zaragoza, Spain; [Riesco, Susana; Mendoza, Maria del Carmen] Hosp Clin Univ, Pediat Hematooncol Dept, Salamanca, Spain; [Macias, Elena Garcia] Hosp Univ Son Espases, Pediat Hematooncol Dept, Mallorca, Spain; [Trabazo, Maria; Torrent, Montse; Badell, Isabel] Hosp Santa Creu &amp; Sant Pau, Pediat Oncol &amp; Hematol Dept, Barcelona, Spain; [Fuster, Jose Luis] Hosp Clin Univ Virgen Arrixaca, Inst Murciano Invest Biosanitaria IMIB, Pediat Oncol &amp; Hematol Dept, Murcia, Spain; [Dominguez-Pinilla, Nerea] Hosp Virgen Salud, Pediat Oncol &amp; Hematol Dept, Toledo, Spain; [Juan Ribelles, Antonio] Hosp Univ La Fe, Pediat Oncol &amp; Hematol Unit, Valencia, Spain; [Perez-Alonso, Vanesa] Hosp Univ 12 Octubre, Pediat Oncol &amp; Hematol Dept, Madrid, Spain; [Fernandez Sanmartin, Manuel] Hosp Clin Univ Santiago de Compostela, Pediat Oncol &amp; Hematol Dept, Santiago De Compostela, Spain; [Baragano, Marta; Fernandez-Teijeiro, Ana] Hosp Univ Quiron Salud, Pediat Oncol &amp; Hematol Dept, Madrid, Spain; [Perez-Jaume, Sara] Hospit Univ Virgen Macarena &amp; Virgen Rocio, Pediat Oncol Unit, Seville, Spain; [Perez-Jaume, Sara] Inst Recerca St Joan DeuEsplugues Llobregat, Dev Tumor Biol Lab, Barcelona, Spain</t>
  </si>
  <si>
    <t>La Madrid, AM (corresponding author), Hosp St Joan Deu, Dept Pediat Hematol &amp; Oncol, Passeig St Joan Deu 2, Barcelona 08950, Spain.</t>
  </si>
  <si>
    <t>1545-5009</t>
  </si>
  <si>
    <t>SEP</t>
  </si>
  <si>
    <t>e28557</t>
  </si>
  <si>
    <t>Vela, M; Stringa, P; Gonzalez-Navarro, P; Machuca, M; Pascual-Miguel, B; Mestre, C; Arreola, NM; Papa-Gobbi, R; Navarro-Zapata, A; Pires-Lobo, SC; Andres, AM; Hernandez-Oliveros, F; Perez-Martinez, A</t>
  </si>
  <si>
    <t>Donor's graftex vivoT-cell depletion with fludarabine reduces graft-versus-host disease signs and improves survival after intestinal transplantation - an experimental study</t>
  </si>
  <si>
    <t>TRANSPLANT INTERNATIONAL</t>
  </si>
  <si>
    <t>[Vela, Maria; Gonzalez-Navarro, Pablo; Pascual-Miguel, Barbara; Mestre, Carmen; Navarro-Zapata, Alfonso; Perez-Martinez, Antonio] Hosp La Paz Inst Hlth Res IdiPAZ, Translat Res Paediat Oncol Hematopoiet Transplant, Madrid, Spain; [Stringa, Pablo] Natl Univ La Plata, Inst Immunol &amp; Physiopathol Studies IIFP CONICET, Buenos Aires, DF, Argentina; [Machuca, Mariana] Natl Univ La Plata, Vet Pathol Lab, Vet Sci Dept, Buenos Aires, DF, Argentina; [Arreola, Nidia M.; Papa-Gobbi, Rodrigo; Pires-Lobo, Sara C.; Andres, Ane M.; Hernandez-Oliveros, Francisco] Hosp La Paz Inst Hlth Res IdiPAZ, Transplant Grp Expt Surg, Madrid, Spain; [Pires-Lobo, Sara C.; Andres, Ane M.; Hernandez-Oliveros, Francisco] La Paz Univ Hosp, Paediat Surg Dept, Madrid, Spain; [Perez-Martinez, Antonio] La Paz Univ Hosp, Paediat Hematooncol Dept, Paseo Castellana 261, Madrid 28046, Spain</t>
  </si>
  <si>
    <t>Perez-Martinez, A (corresponding author), La Paz Univ Hosp, Paediat Hematooncol Dept, Paseo Castellana 261, Madrid 28046, Spain.</t>
  </si>
  <si>
    <t>0934-0874</t>
  </si>
  <si>
    <t>Mirones, I; Moreno, L; Patino-Garcia, A; Lizeaga, G; Moraleda, JM; Toribio, ML; Perez-Martinez, A</t>
  </si>
  <si>
    <t>Immunotherapy with CAR-T cells in paediatric haematology-oncology</t>
  </si>
  <si>
    <t>ANALES DE PEDIATRIA</t>
  </si>
  <si>
    <t>[Mirones, Isabel] Hosp Univ La Paz, Serv Hematooncol Pediat, Unidad Invest Traslac &amp; Terapias Avanzadas, Madrid, Spain; [Moreno, Lucas] Hosp Univ Vall dHebron, Serv Hematooncolol Pediat, Barcelona, Spain; [Patino-Garcia, Ana] Inst Invest Sanitaria Navarra IDISNA, Pamplona, Spain; [Patino-Garcia, Ana] Fdn Invest Med Aplicada, Programa Tumores Solidos &amp; Biomarcadores, Pamplona, Spain; [Patino-Garcia, Ana] Clin Univ Navarra, Dept Pediat, Pamplona, Spain; [Lizeaga, Garbine] Hosp Univ Donostia, Serv Farm, San Sebastian, Guipuzcoa, Spain; [Moraleda, Jose M.] Hosp Clin Univ Virgen Arrixaca, Serv Hematol, Unidad TPH &amp; Terapia Celular, Secc Hematooncolol Pediat, Murcia, Spain; [Moraleda, Jose M.] Univ Murcia, Inst Murciano Invest Biosanitaria IMIB, Murcia, Spain; [Luisa Toribio, Maria] CSIC UAM, Unidad Desarrollo &amp; Fund &amp; Sistema Inmunitario, Ctr Biol Mol Severo Ochoa, Programa Interacc Con Ambiente, Madrid, Spain; [Perez-Martinez, Antonio] Hosp Univ La Paz, Trasplante Progenitores Hematopoyet &amp; Terapia Cel, Unidad Invest Traslac Hematooncol Pediat, Madrid, Spain; [Perez-Martinez, Antonio] Hosp Univ La Paz, Serv Hematooncol Pediat, Madrid, Spain</t>
  </si>
  <si>
    <t>Perez-Martinez, A (corresponding author), Hosp Univ La Paz, Trasplante Progenitores Hematopoyet &amp; Terapia Cel, Unidad Invest Traslac Hematooncol Pediat, Madrid, Spain.; Perez-Martinez, A (corresponding author), Hosp Univ La Paz, Serv Hematooncol Pediat, Madrid, Spain.</t>
  </si>
  <si>
    <t>1695-4033</t>
  </si>
  <si>
    <t>JUL</t>
  </si>
  <si>
    <t>Vicent, MG; Martinez, AP; del Castillo, MT; Molina, B; Sisini, L; Moron, G; Diaz, MA</t>
  </si>
  <si>
    <t>COVID-19 in pediatric hematopoietic stem cell transplantation: The experience of Spanish Group of Transplant (GETMON/GETH)</t>
  </si>
  <si>
    <t>[Vicent, Marta Gonzalez; Molina, Blanca; Diaz, Miguel angel] Hosp Univ Nino Jesus, Stem Cell Transplant Unit, Madrid, Spain; [Martinez, Antonio Perez; Sisini, Luisa] Hosp Univ La Paz, Pediat Hematol Oncol Unit, Madrid, Spain; [Trabazo del Castillo, Maria; Moron, Georgina] Hosp Santa Creu &amp; Sant Pau, Pediat Hematol Oncol Unit, Barcelona, Spain</t>
  </si>
  <si>
    <t>Vicent, MG (corresponding author), Hosp Nino Jesus, Stem Cell Transplant Unit, Menendez Pelayo 65, Madrid 28009, Spain.</t>
  </si>
  <si>
    <t>e28514</t>
  </si>
  <si>
    <t>de Rojas, T; Perez-Martinez, A; Cela, E; Baragano, M; Galan, V; Mata, C; Pereto, A; Madero, L</t>
  </si>
  <si>
    <t>COVID-19 infection in children and adolescents with cancer in Madrid</t>
  </si>
  <si>
    <t>[de Rojas, Teresa] Childrens Univ Hosp Nino Jesus, Pediat Oncol Hematol Dept, Pediat OncoGen Unit, Ave Menendez Pelayo 65, Madrid 28009, Spain; [Perez-Martinez, Antonio; Galan, Victor] Hosp Univ La Paz, Pediat Oncol Hematol Dept, Madrid, Spain; [Cela, Elena; Mata, Cristina] Hosp Gen Univ Gregorio Maranon, Pediat Oncol Hematol Dept, Madrid, Spain; [Baragano, Marta; Madero, Luis] Hosp Quiron, Pediat Oncol Hematol Dept, Madrid, Spain; [Pereto, Alba; Madero, Luis] Childrens Univ Hosp Nino Jesus, Pediat Oncol Hematol Dept, Madrid, Spain</t>
  </si>
  <si>
    <t>de Rojas, T (corresponding author), Childrens Univ Hosp Nino Jesus, Pediat Oncol Hematol Dept, Pediat OncoGen Unit, Ave Menendez Pelayo 65, Madrid 28009, Spain.</t>
  </si>
  <si>
    <t>e28397</t>
  </si>
  <si>
    <t>Sanchez, MDC; Casanova, LF; Perez-Martinez, A</t>
  </si>
  <si>
    <t>Beyond CAR-T cells: Natural killer cells immunotherapy</t>
  </si>
  <si>
    <t>MEDICINA CLINICA</t>
  </si>
  <si>
    <t>[Corral Sanchez, Maria Dolores; Perez-Martinez, Antonio] Hosp Univ La Paz, Serv Hematooncol Pediat, Madrid, Spain; [Fernandez Casanova, Lucia] Ctr Nacl Invest Oncol, Madrid, Spain; [Perez-Martinez, Antonio] Univ Autonoma Madrid UAM, Inst Invest Sanitaria Hosp Univ La Paz IdiPAZ, Fac Med, Dept Pediat, Madrid, Spain</t>
  </si>
  <si>
    <t>Perez-Martinez, A (corresponding author), Hosp Univ La Paz, Serv Hematooncol Pediat, Madrid, Spain.; Perez-Martinez, A (corresponding author), Univ Autonoma Madrid UAM, Inst Invest Sanitaria Hosp Univ La Paz IdiPAZ, Fac Med, Dept Pediat, Madrid, Spain.</t>
  </si>
  <si>
    <t>0025-7753</t>
  </si>
  <si>
    <t>Van Den Rym, A; Taur, P; Martinez-Barricarte, R; Lorenzo, L; Puel, A; Gonzalez-Navarro, P; Pandrowala, A; Gowri, V; Safa, A; Toledano, V; Cubillos-Zapata, C; Lopez-Collazo, E; Vela, M; Perez-Martinez, A; Sanchez-Ramon, S; Recio, MJ; Casanova, JL; Desai, MM; de Diego, RP</t>
  </si>
  <si>
    <t>Human BCL10 Deficiency due to Homozygosity for a Rare Allele</t>
  </si>
  <si>
    <t>JOURNAL OF CLINICAL IMMUNOLOGY</t>
  </si>
  <si>
    <t>[Van Den Rym, Ana; Gonzalez-Navarro, Pablo; Safa, Amin; Perez de Diego, Rebeca] La Paz Hosp, IdiPAZ Inst Hlth Res, Lab Immunogenet Human Dis, Madrid 28046, Spain; [Van Den Rym, Ana; Gonzalez-Navarro, Pablo; Safa, Amin; Toledano, Victor; Cubillos-Zapata, Carolina; Lopez-Collazo, Eduardo; Perez de Diego, Rebeca] La Paz Hosp, IdiPAZ Inst Hlth Res, Innate Immun Grp, Madrid 28046, Spain; [Van Den Rym, Ana; Gonzalez-Navarro, Pablo; Safa, Amin; Sanchez-Ramon, Silvia; Recio, Maria J.; Perez de Diego, Rebeca] Interdept Grp Immunodeficiencies, Madrid, Spain; [Taur, Prasad; Pandrowala, Ambreen; Gowri, Vijaya; Desai, Mukesh M.] Bai Jerbai Wadia Hosp Children, Div Immunol, Mumbai 400012, Maharashtra, India; [Martinez-Barricarte, Ruben; Puel, Anne; Casanova, Jean-Laurent] Rockefeller Univ, Rockefeller Branch, St Giles Lab Human Genet Infect Dis, New York, NY 10065 USA; [Lorenzo, Lazaro; Puel, Anne; Casanova, Jean-Laurent] Inst Natl Sante &amp; Rech Med, Necker Branch, Lab Human Genet Infect Dis, U1163, F-75015 Paris, France; [Puel, Anne; Casanova, Jean-Laurent] Univ Paris 05, Imagine Inst, F-75015 Paris, France; [Safa, Amin; Recio, Maria J.] Univ Complutense Madrid, Sch Med, Dept Immunol Ophthalmol &amp; ENT, Madrid 28040, Spain; [Cubillos-Zapata, Carolina] Ctr Biomed Res Network, CIBEres, Madrid, Spain; [Vela, Maria; Perez-Martinez, Antonio] La Paz Univ Hosp, Translat Res Paediat Oncol Haematopoiet Stem Cell, INGEMM IdiPAZ, Madrid, Spain; [Perez-Martinez, Antonio] La Paz Univ Hosp, Dept Paediat Haematooncol &amp; Stem Cell Transplant, Madrid, Spain; [Sanchez-Ramon, Silvia] San Carlos Clin Hosp, Clin Immunol Dept, Madrid 28040, Spain; [Casanova, Jean-Laurent] Necker Hosp Sick Children, AP HP, Paediat Immunol Hematol Unit, F-75015 Paris, France; [Casanova, Jean-Laurent] Howard Hughes Med Inst, New York, NY 10065 USA</t>
  </si>
  <si>
    <t>de Diego, RP (corresponding author), La Paz Hosp, IdiPAZ Inst Hlth Res, Lab Immunogenet Human Dis, Madrid 28046, Spain.; de Diego, RP (corresponding author), La Paz Hosp, IdiPAZ Inst Hlth Res, Innate Immun Grp, Madrid 28046, Spain.; de Diego, RP (corresponding author), Interdept Grp Immunodeficiencies, Madrid, Spain.</t>
  </si>
  <si>
    <t>0271-9142</t>
  </si>
  <si>
    <t>FEB</t>
  </si>
  <si>
    <t>Jara, P; Baker, A; Baumann, U; Borobia, AM; Branchereu, S; Candusso, M; Carcas, AJ; Chardot, C; Cobas, J; D'Antiga, L; Ferreras, C; Fitzpatrick, E; Frauca, E; Hernandez-Oliveros, F; Kalicinski, P; Lindemans, C; Lopes, MF; Lopez-Granados, E; de Magnee, C; Mota, C; Munoz, JM; Ojeda, JJ; Perez-Martinez, A; Perilongo, G; Rascon, J; Sciveres, M; Stone, R; Tarutis, V; Toporski, J; Torres, JM; Wennberg, L</t>
  </si>
  <si>
    <t>Cross-cutting view of current challenges in paediatric solid organ and haematopoietic stem cell transplantation in Europe: the European Reference Network TransplantChild</t>
  </si>
  <si>
    <t>ORPHANET JOURNAL OF RARE DISEASES</t>
  </si>
  <si>
    <t>[Jara, P.; Ferreras, C.; Torres, J. M.] La Paz Univ Hosp, Inst Hlth Res IdiPAZ, Madrid, Spain; [Jara, P.; Frauca, E.] La Paz Univ Hosp, Pediat Hepatol Dept, Madrid, Spain; [Baker, A.] Kings Coll Hosp London, Pediat Liver GI &amp; Nutr Ctr, Denmark Hill, London, England; [Baumann, U.] Hannover Med Sch, Div Pediat Gastroenterol &amp; Hepatol, Dept Pediat Kidney Liver &amp; Metab Dis, Hannover, Germany; [Borobia, A. M.; Carcas, A. J.] La Paz Univ Hosp, Clin Pharmacol Dept, Madrid, Spain; [Branchereu, S.] Hosp Kremlin Bicetre, Pediat Surg Dept, Paris, France; [Candusso, M.] Bambino Gesu Childrens Res Hosp IRCCS, Div Hepatol &amp; Gastroenterol, Rome, Italy; [Chardot, C.] Hosp Necker Enfants Malad, Pediat Surg Dept, Paris, France; [Cobas, J.; Munoz, J. M.; Ojeda, J. J.] La Paz Univ Hosp, Madrid, Spain; [D'Antiga, L.] Hosp Papa Giovanni XXIII, Ctr Pediat Hepatol Gastroenterol &amp; Transplantat, Bergamo, Italy; [Fitzpatrick, E.] Kings Coll Hosp London, Paediat Liver Ctr, Kings Coll London, London, England; [Hernandez-Oliveros, F.] La Paz Univ Hosp, Pediat Surg Dept, Madrid, Spain; [Kalicinski, P.] Childrens Mem Hlth Inst, Dept Pediat Surg &amp; Organ Transplantat, Warsaw, Poland; [Lindemans, C.] Univ Med Ctr, Pediat Blood &amp; Marrow Transplantat Program, Utrecht, Netherlands; [Lopes, M. F.] Ctr Hosp &amp; Univ Coimbra, Pediat Hosp, Dept Pediat Surg, Coimbra, Portugal; [Lopez-Granados, E.] La Paz Univ Hosp, Dept Clin Immunol, IdiPAZ, Madrid, Spain; [De Magnee, C.] Bruxelles Univ Catholique Louvain, Dept Pediat Surg, St Luc Univ Hosp, Clin Univ St Luc, Brussels, Belgium; [Mota, C.] Ctr Hosp Porto, Ctr Materno Infantil Norte, Dept Paediat Nephrol, Paediat Serv, Porto, Portugal; [Perez-Martinez, A.] La Paz Univ Hosp, Pediat Hematooncol, IdiPAZ, Madrid, Spain; [Perilongo, G.] Univ Hosp Padua, Dept Pediat, Padua, Italy; [Rascon, J.] Affiliate Vilnius Univ Hosp Santaros Klin, Childrens Hosp, Ctr Pediat Oncol &amp; Hematol, Vilnius, Lithuania; [Sciveres, M.] ISMETT UPMC Palermo, Pediat Hepatol &amp; Liver Transplantat, Palermo, Italy; [Stone, R.] Ctr Hosp Lisboa Norte, Hosp Santa Maria, Unidade Nefrol &amp; Transplantacao Renal Pediat, Lisbon, Portugal; [Tarutis, V.] Vilnius Univ Hosp Santariskiu Klin, Ctr Cardiac Surg, Vilnius, Lithuania; [Toporski, J.] Skane Univ Hosp, Dept Pediat, Lund, Sweden; [Wennberg, L.] Karolinska Univ Hosp, Dept Transplantat Surg, Huddinge, Sweden</t>
  </si>
  <si>
    <t>Jara, P (corresponding author), La Paz Univ Hosp, Inst Hlth Res IdiPAZ, Madrid, Spain.; Jara, P (corresponding author), La Paz Univ Hosp, Pediat Hepatol Dept, Madrid, Spain.</t>
  </si>
  <si>
    <t>1750-1172</t>
  </si>
  <si>
    <t>JAN 15</t>
  </si>
  <si>
    <t>Saborido, CM; Borobia, AM; Cobas, J; D'Antiga, L; Frauca, E; Hernandez-Oliveros, F; Jara, P; Lopez-Granados, E; Munoz, JM; Nicastro, E; Ojeda, JJ; Perez-Martinez, A; Torres, JM; Carcas, A</t>
  </si>
  <si>
    <t>Effectiveness of immunosuppression minimisation, conversion or withdrawal strategies in paediatric solid organ and haematopoietic stem cell transplantation: a protocol of a systematic review and meta-analysis</t>
  </si>
  <si>
    <t>BMJ OPEN</t>
  </si>
  <si>
    <t>[Martin Saborido, Carlos; Torres, Juan Manuel] La Paz Univ Hosp Biomed Res Fdn, Inst Hlth Res IdiPAZ, Madrid, Spain; [Borobia, Alberto M.; Carcas, Antonio] Hosp Univ La Paz, Clin Pharmacol Dept, Madrid, Spain; [Borobia, Alberto M.] Autonomous Univ Madrid, Pharmacol Dept, Madrid, Spain; [Cobas, Javier] La Paz Univ Hosp, Childrens Hosp, Madrid, Spain; [D'Antiga, Lorenzo; Nicastro, Emanuele] Hosp Papa Giovanni XXIII, Ctr Pediat Hepatol Gastroenterol &amp; Transplantat, Bergamo, Italy; [Frauca, Esteban; Jara, Paloma] La Paz Univ Hosp, Dept Pediat Hepatol, Madrid, Spain; [Hernandez-Oliveros, Francisco] La Paz Univ Hosp, Dept Paediat Surg, Madrid, Spain; [Lopez-Granados, Eduardo] La Paz Univ Hosp, Dept Clin Immunol, Madrid, Spain; [Munoz, Jose Maria] La Paz Univ Hosp, Gen Hosp, Madrid, Spain; [Ojeda, Jose Jonay] La Paz Univ Hosp, Qual Unit, Madrid, Spain; [Perez-Martinez, Antonio] La Paz Univ Hosp, Pediat Hematooncol Dept, Madrid, Spain</t>
  </si>
  <si>
    <t>Saborido, CM (corresponding author), La Paz Univ Hosp Biomed Res Fdn, Inst Hlth Res IdiPAZ, Madrid, Spain.</t>
  </si>
  <si>
    <t>2044-6055</t>
  </si>
  <si>
    <t>e037721</t>
  </si>
  <si>
    <t>Builes, MM; Cuenca, MV; Soler, JLF; Astigarraga, I; Martinez, AP; Valero, JMV; Tong, HY; Quiroga, JV; Casanova, LF; Lopez, AE; Sisinni, L; Blanquer, M; Aguilar, IM; Martinez, BG; Borobia, AM; Perez-Martinez, A</t>
  </si>
  <si>
    <t>Study protocol for a phase II, multicentre, prospective, non-randomised clinical trial to assess the safety and efficacy of infusing allogeneic activated and expanded natural killer cells as consolidation therapy for paediatric acute myeloblastic leukaemia</t>
  </si>
  <si>
    <t>[Munoz Builes, Mario; Tong, Hoi Y.] Hosp Univ La Paz, La Paz Cent Res &amp; Clin Trials Unit, Madrid, Spain; [Vela Cuenca, Maria; Valentin Quiroga, Jaime; Mirones Aguilar, Isabel; Gonzalez Martinez, Berta; Perez-Martinez, Antonio] Hosp Univ La Paz, Translat Res Unit Paediat Haematooncol Hematopoie, Madrid, Spain; [Fuster Soler, Jose L.; Blanquer, Miguel] Hosp Clin Univ Virgen de la Arrixaca, Paediat Haematol Oncol Unit, El Palmar, Spain; [Astigarraga, Itziar] Hosp Univ Cruces, Dept Paediat, Baracaldo, Spain; [Pascual Martinez, Antonia] Hosp Reg Univ Malaga, Maternal &amp; Children Hosp, Paediat Haematol Unit, Malaga, Spain; [Vagace Valero, Jose M.] Complejo Hosp Univ Badajoz, Maternal &amp; Children Hosp, Paediat Haematol Dept, Badajoz, Spain; [Fernandez Casanova, Lucia] CNIO, Haematol Malignancies Clin Res Unit, Madrid, Spain; [Escudero Lopez, Adela] Hosp Univ La Paz, Inst Med &amp; Mol Genet INGEMM, Translat Res Unit Paediat Hematooncol Haematopoie, Madrid, Spain; [Sisinni, Luisa; Gonzalez Martinez, Berta; Perez-Martinez, Antonio] Hosp Univ La Paz, Paediat Haematooncol Deparment, Madrid, Spain; [Borobia, Alberto M.] Hosp Univ La Paz, Clin Pharmacol Dept, Madrid, Spain</t>
  </si>
  <si>
    <t>Perez-Martinez, A (corresponding author), Hosp Univ La Paz, Translat Res Unit Paediat Haematooncol Hematopoie, Madrid, Spain.; Perez-Martinez, A (corresponding author), Hosp Univ La Paz, Paediat Haematooncol Deparment, Madrid, Spain.</t>
  </si>
  <si>
    <t>JAN</t>
  </si>
  <si>
    <t>e029642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</si>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</sst>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Y2334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15" customWidth="1"/>
    <col min="6" max="7" width="9" style="15"/>
    <col min="8" max="9" width="0" style="15" hidden="1" customWidth="1"/>
    <col min="10" max="10" width="9" style="15"/>
    <col min="11" max="12" width="0" style="15" hidden="1" customWidth="1"/>
    <col min="13" max="13" width="9" style="15"/>
    <col min="14" max="14" width="0" style="15" hidden="1" customWidth="1"/>
    <col min="15" max="20" width="9" style="15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8.8209999999999997</v>
      </c>
      <c r="G5" s="7" t="str">
        <f>VLOOKUP(N5,[1]Revistas!$B$2:$G$62863,3,FALSE)</f>
        <v>Q1</v>
      </c>
      <c r="H5" s="7" t="str">
        <f>VLOOKUP(N5,[1]Revistas!$B$2:$G$62863,4,FALSE)</f>
        <v>MEDICINE, RESEARCH &amp; EXPERIMENTAL -- SCIE</v>
      </c>
      <c r="I5" s="7" t="str">
        <f>VLOOKUP(N5,[1]Revistas!$B$2:$G$62863,5,FALSE)</f>
        <v>9 DE 139</v>
      </c>
      <c r="J5" s="7" t="str">
        <f>VLOOKUP(N5,[1]Revistas!$B$2:$G$62863,6,FALSE)</f>
        <v>SI</v>
      </c>
      <c r="K5" s="7" t="s">
        <v>24</v>
      </c>
      <c r="L5" s="7" t="s">
        <v>25</v>
      </c>
      <c r="M5" s="7">
        <v>0</v>
      </c>
      <c r="N5" s="7" t="s">
        <v>26</v>
      </c>
      <c r="O5" s="7">
        <v>39022</v>
      </c>
      <c r="P5" s="7">
        <v>2020</v>
      </c>
      <c r="Q5" s="7">
        <v>12</v>
      </c>
      <c r="R5" s="7">
        <v>11</v>
      </c>
      <c r="S5" s="7"/>
      <c r="T5" s="7" t="s">
        <v>27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31</v>
      </c>
      <c r="F6" s="7">
        <f>VLOOKUP(N6,[1]Revistas!$B$2:$G$62863,2,FALSE)</f>
        <v>1.665</v>
      </c>
      <c r="G6" s="7" t="str">
        <f>VLOOKUP(N6,[1]Revistas!$B$2:$G$62863,3,FALSE)</f>
        <v>Q3</v>
      </c>
      <c r="H6" s="7" t="str">
        <f>VLOOKUP(N6,[1]Revistas!$B$2:$G$62863,4,FALSE)</f>
        <v>SURGERY -- SCIE</v>
      </c>
      <c r="I6" s="7" t="str">
        <f>VLOOKUP(N6,[1]Revistas!$B$2:$G$62863,5,FALSE)</f>
        <v>125/210</v>
      </c>
      <c r="J6" s="7" t="str">
        <f>VLOOKUP(N6,[1]Revistas!$B$2:$G$62863,6,FALSE)</f>
        <v>NO</v>
      </c>
      <c r="K6" s="7" t="s">
        <v>32</v>
      </c>
      <c r="L6" s="7" t="s">
        <v>33</v>
      </c>
      <c r="M6" s="7">
        <v>0</v>
      </c>
      <c r="N6" s="7" t="s">
        <v>34</v>
      </c>
      <c r="O6" s="7" t="s">
        <v>35</v>
      </c>
      <c r="P6" s="7">
        <v>2020</v>
      </c>
      <c r="Q6" s="7">
        <v>34</v>
      </c>
      <c r="R6" s="7">
        <v>10</v>
      </c>
      <c r="S6" s="7"/>
      <c r="T6" s="7" t="s">
        <v>36</v>
      </c>
    </row>
    <row r="7" spans="2:20" s="1" customFormat="1">
      <c r="B7" s="6" t="s">
        <v>37</v>
      </c>
      <c r="C7" s="6" t="s">
        <v>38</v>
      </c>
      <c r="D7" s="6" t="s">
        <v>39</v>
      </c>
      <c r="E7" s="7" t="s">
        <v>40</v>
      </c>
      <c r="F7" s="7">
        <f>VLOOKUP(N7,[1]Revistas!$B$2:$G$62863,2,FALSE)</f>
        <v>4.6420000000000003</v>
      </c>
      <c r="G7" s="7" t="str">
        <f>VLOOKUP(N7,[1]Revistas!$B$2:$G$62863,3,FALSE)</f>
        <v>Q1</v>
      </c>
      <c r="H7" s="7" t="str">
        <f>VLOOKUP(N7,[1]Revistas!$B$2:$G$62863,4,FALSE)</f>
        <v>CARDIAC &amp; CARDIOVASCULAR SYSTEMS -- SCIE</v>
      </c>
      <c r="I7" s="7" t="str">
        <f>VLOOKUP(N7,[1]Revistas!$B$2:$G$62863,5,FALSE)</f>
        <v>30/138</v>
      </c>
      <c r="J7" s="7" t="str">
        <f>VLOOKUP(N7,[1]Revistas!$B$2:$G$62863,6,FALSE)</f>
        <v>NO</v>
      </c>
      <c r="K7" s="7" t="s">
        <v>41</v>
      </c>
      <c r="L7" s="7" t="s">
        <v>42</v>
      </c>
      <c r="M7" s="7">
        <v>2</v>
      </c>
      <c r="N7" s="7" t="s">
        <v>43</v>
      </c>
      <c r="O7" s="7" t="s">
        <v>44</v>
      </c>
      <c r="P7" s="7">
        <v>2020</v>
      </c>
      <c r="Q7" s="7">
        <v>73</v>
      </c>
      <c r="R7" s="7">
        <v>8</v>
      </c>
      <c r="S7" s="7">
        <v>667</v>
      </c>
      <c r="T7" s="7">
        <v>669</v>
      </c>
    </row>
    <row r="8" spans="2:20" s="1" customFormat="1">
      <c r="B8" s="6" t="s">
        <v>45</v>
      </c>
      <c r="C8" s="6" t="s">
        <v>46</v>
      </c>
      <c r="D8" s="6" t="s">
        <v>47</v>
      </c>
      <c r="E8" s="7" t="s">
        <v>40</v>
      </c>
      <c r="F8" s="7">
        <f>VLOOKUP(N8,[1]Revistas!$B$2:$G$62863,2,FALSE)</f>
        <v>2.355</v>
      </c>
      <c r="G8" s="7" t="str">
        <f>VLOOKUP(N8,[1]Revistas!$B$2:$G$62863,3,FALSE)</f>
        <v>Q2</v>
      </c>
      <c r="H8" s="7" t="str">
        <f>VLOOKUP(N8,[1]Revistas!$B$2:$G$62863,4,FALSE)</f>
        <v>PEDIATRICS -- SCIE</v>
      </c>
      <c r="I8" s="7" t="str">
        <f>VLOOKUP(N8,[1]Revistas!$B$2:$G$62863,5,FALSE)</f>
        <v>36/128</v>
      </c>
      <c r="J8" s="7" t="str">
        <f>VLOOKUP(N8,[1]Revistas!$B$2:$G$62863,6,FALSE)</f>
        <v>NO</v>
      </c>
      <c r="K8" s="7" t="s">
        <v>48</v>
      </c>
      <c r="L8" s="7" t="s">
        <v>49</v>
      </c>
      <c r="M8" s="7">
        <v>0</v>
      </c>
      <c r="N8" s="7" t="s">
        <v>50</v>
      </c>
      <c r="O8" s="7" t="s">
        <v>51</v>
      </c>
      <c r="P8" s="7">
        <v>2020</v>
      </c>
      <c r="Q8" s="7">
        <v>67</v>
      </c>
      <c r="R8" s="7">
        <v>9</v>
      </c>
      <c r="S8" s="7"/>
      <c r="T8" s="7" t="s">
        <v>52</v>
      </c>
    </row>
    <row r="9" spans="2:20" s="1" customFormat="1">
      <c r="B9" s="6" t="s">
        <v>53</v>
      </c>
      <c r="C9" s="6" t="s">
        <v>54</v>
      </c>
      <c r="D9" s="6" t="s">
        <v>55</v>
      </c>
      <c r="E9" s="7" t="s">
        <v>31</v>
      </c>
      <c r="F9" s="7">
        <f>VLOOKUP(N9,[1]Revistas!$B$2:$G$62863,2,FALSE)</f>
        <v>3.177</v>
      </c>
      <c r="G9" s="7" t="str">
        <f>VLOOKUP(N9,[1]Revistas!$B$2:$G$62863,3,FALSE)</f>
        <v>Q1</v>
      </c>
      <c r="H9" s="7" t="str">
        <f>VLOOKUP(N9,[1]Revistas!$B$2:$G$62863,4,FALSE)</f>
        <v>SURGERY -- SCIE</v>
      </c>
      <c r="I9" s="7" t="str">
        <f>VLOOKUP(N9,[1]Revistas!$B$2:$G$62863,5,FALSE)</f>
        <v>42/210</v>
      </c>
      <c r="J9" s="7" t="str">
        <f>VLOOKUP(N9,[1]Revistas!$B$2:$G$62863,6,FALSE)</f>
        <v>NO</v>
      </c>
      <c r="K9" s="7" t="s">
        <v>56</v>
      </c>
      <c r="L9" s="7" t="s">
        <v>57</v>
      </c>
      <c r="M9" s="7">
        <v>0</v>
      </c>
      <c r="N9" s="7" t="s">
        <v>58</v>
      </c>
      <c r="O9" s="7" t="s">
        <v>35</v>
      </c>
      <c r="P9" s="7">
        <v>2020</v>
      </c>
      <c r="Q9" s="7">
        <v>33</v>
      </c>
      <c r="R9" s="7">
        <v>10</v>
      </c>
      <c r="S9" s="7">
        <v>1302</v>
      </c>
      <c r="T9" s="7">
        <v>1311</v>
      </c>
    </row>
    <row r="10" spans="2:20" s="1" customFormat="1">
      <c r="B10" s="6" t="s">
        <v>59</v>
      </c>
      <c r="C10" s="6" t="s">
        <v>60</v>
      </c>
      <c r="D10" s="6" t="s">
        <v>61</v>
      </c>
      <c r="E10" s="7" t="s">
        <v>31</v>
      </c>
      <c r="F10" s="7">
        <f>VLOOKUP(N10,[1]Revistas!$B$2:$G$62863,2,FALSE)</f>
        <v>1.3129999999999999</v>
      </c>
      <c r="G10" s="7" t="str">
        <f>VLOOKUP(N10,[1]Revistas!$B$2:$G$62863,3,FALSE)</f>
        <v>Q3</v>
      </c>
      <c r="H10" s="7" t="str">
        <f>VLOOKUP(N10,[1]Revistas!$B$2:$G$62863,4,FALSE)</f>
        <v>PEDIATRICS -- SCIE</v>
      </c>
      <c r="I10" s="7" t="str">
        <f>VLOOKUP(N10,[1]Revistas!$B$2:$G$62863,5,FALSE)</f>
        <v>93/128</v>
      </c>
      <c r="J10" s="7" t="str">
        <f>VLOOKUP(N10,[1]Revistas!$B$2:$G$62863,6,FALSE)</f>
        <v>NO</v>
      </c>
      <c r="K10" s="7" t="s">
        <v>62</v>
      </c>
      <c r="L10" s="7" t="s">
        <v>63</v>
      </c>
      <c r="M10" s="7">
        <v>0</v>
      </c>
      <c r="N10" s="7" t="s">
        <v>64</v>
      </c>
      <c r="O10" s="7" t="s">
        <v>65</v>
      </c>
      <c r="P10" s="7">
        <v>2020</v>
      </c>
      <c r="Q10" s="7">
        <v>93</v>
      </c>
      <c r="R10" s="7">
        <v>1</v>
      </c>
      <c r="S10" s="7"/>
      <c r="T10" s="7"/>
    </row>
    <row r="11" spans="2:20" s="1" customFormat="1">
      <c r="B11" s="6" t="s">
        <v>66</v>
      </c>
      <c r="C11" s="6" t="s">
        <v>67</v>
      </c>
      <c r="D11" s="6" t="s">
        <v>47</v>
      </c>
      <c r="E11" s="7" t="s">
        <v>40</v>
      </c>
      <c r="F11" s="7">
        <f>VLOOKUP(N11,[1]Revistas!$B$2:$G$62863,2,FALSE)</f>
        <v>2.355</v>
      </c>
      <c r="G11" s="7" t="str">
        <f>VLOOKUP(N11,[1]Revistas!$B$2:$G$62863,3,FALSE)</f>
        <v>Q2</v>
      </c>
      <c r="H11" s="7" t="str">
        <f>VLOOKUP(N11,[1]Revistas!$B$2:$G$62863,4,FALSE)</f>
        <v>PEDIATRICS -- SCIE</v>
      </c>
      <c r="I11" s="7" t="str">
        <f>VLOOKUP(N11,[1]Revistas!$B$2:$G$62863,5,FALSE)</f>
        <v>36/128</v>
      </c>
      <c r="J11" s="7" t="str">
        <f>VLOOKUP(N11,[1]Revistas!$B$2:$G$62863,6,FALSE)</f>
        <v>NO</v>
      </c>
      <c r="K11" s="7" t="s">
        <v>68</v>
      </c>
      <c r="L11" s="7" t="s">
        <v>69</v>
      </c>
      <c r="M11" s="7">
        <v>4</v>
      </c>
      <c r="N11" s="7" t="s">
        <v>50</v>
      </c>
      <c r="O11" s="7" t="s">
        <v>51</v>
      </c>
      <c r="P11" s="7">
        <v>2020</v>
      </c>
      <c r="Q11" s="7">
        <v>67</v>
      </c>
      <c r="R11" s="7">
        <v>9</v>
      </c>
      <c r="S11" s="7"/>
      <c r="T11" s="7" t="s">
        <v>70</v>
      </c>
    </row>
    <row r="12" spans="2:20" s="1" customFormat="1">
      <c r="B12" s="6" t="s">
        <v>71</v>
      </c>
      <c r="C12" s="6" t="s">
        <v>72</v>
      </c>
      <c r="D12" s="6" t="s">
        <v>47</v>
      </c>
      <c r="E12" s="7" t="s">
        <v>40</v>
      </c>
      <c r="F12" s="7">
        <f>VLOOKUP(N12,[1]Revistas!$B$2:$G$62863,2,FALSE)</f>
        <v>2.355</v>
      </c>
      <c r="G12" s="7" t="str">
        <f>VLOOKUP(N12,[1]Revistas!$B$2:$G$62863,3,FALSE)</f>
        <v>Q2</v>
      </c>
      <c r="H12" s="7" t="str">
        <f>VLOOKUP(N12,[1]Revistas!$B$2:$G$62863,4,FALSE)</f>
        <v>PEDIATRICS -- SCIE</v>
      </c>
      <c r="I12" s="7" t="str">
        <f>VLOOKUP(N12,[1]Revistas!$B$2:$G$62863,5,FALSE)</f>
        <v>36/128</v>
      </c>
      <c r="J12" s="7" t="str">
        <f>VLOOKUP(N12,[1]Revistas!$B$2:$G$62863,6,FALSE)</f>
        <v>NO</v>
      </c>
      <c r="K12" s="7" t="s">
        <v>73</v>
      </c>
      <c r="L12" s="7" t="s">
        <v>74</v>
      </c>
      <c r="M12" s="7">
        <v>22</v>
      </c>
      <c r="N12" s="7" t="s">
        <v>50</v>
      </c>
      <c r="O12" s="7" t="s">
        <v>65</v>
      </c>
      <c r="P12" s="7">
        <v>2020</v>
      </c>
      <c r="Q12" s="7">
        <v>67</v>
      </c>
      <c r="R12" s="7">
        <v>7</v>
      </c>
      <c r="S12" s="7"/>
      <c r="T12" s="7" t="s">
        <v>75</v>
      </c>
    </row>
    <row r="13" spans="2:20" s="1" customFormat="1">
      <c r="B13" s="6" t="s">
        <v>76</v>
      </c>
      <c r="C13" s="6" t="s">
        <v>77</v>
      </c>
      <c r="D13" s="6" t="s">
        <v>78</v>
      </c>
      <c r="E13" s="7" t="s">
        <v>23</v>
      </c>
      <c r="F13" s="7">
        <f>VLOOKUP(N13,[1]Revistas!$B$2:$G$62863,2,FALSE)</f>
        <v>1.635</v>
      </c>
      <c r="G13" s="7" t="str">
        <f>VLOOKUP(N13,[1]Revistas!$B$2:$G$62863,3,FALSE)</f>
        <v>Q3</v>
      </c>
      <c r="H13" s="7" t="str">
        <f>VLOOKUP(N13,[1]Revistas!$B$2:$G$62863,4,FALSE)</f>
        <v>MEDICINE, GENERAL &amp; INTERNAL -- SCIE</v>
      </c>
      <c r="I13" s="7" t="str">
        <f>VLOOKUP(N13,[1]Revistas!$B$2:$G$62863,5,FALSE)</f>
        <v>87/165</v>
      </c>
      <c r="J13" s="7" t="str">
        <f>VLOOKUP(N13,[1]Revistas!$B$2:$G$62863,6,FALSE)</f>
        <v>NO</v>
      </c>
      <c r="K13" s="7" t="s">
        <v>79</v>
      </c>
      <c r="L13" s="7" t="s">
        <v>80</v>
      </c>
      <c r="M13" s="7">
        <v>1</v>
      </c>
      <c r="N13" s="7" t="s">
        <v>81</v>
      </c>
      <c r="O13" s="7">
        <v>46784</v>
      </c>
      <c r="P13" s="7">
        <v>2020</v>
      </c>
      <c r="Q13" s="7">
        <v>154</v>
      </c>
      <c r="R13" s="7">
        <v>4</v>
      </c>
      <c r="S13" s="7">
        <v>134</v>
      </c>
      <c r="T13" s="7">
        <v>141</v>
      </c>
    </row>
    <row r="14" spans="2:20" s="1" customFormat="1">
      <c r="B14" s="6" t="s">
        <v>82</v>
      </c>
      <c r="C14" s="6" t="s">
        <v>83</v>
      </c>
      <c r="D14" s="6" t="s">
        <v>84</v>
      </c>
      <c r="E14" s="7" t="s">
        <v>31</v>
      </c>
      <c r="F14" s="7">
        <f>VLOOKUP(N14,[1]Revistas!$B$2:$G$62863,2,FALSE)</f>
        <v>6.78</v>
      </c>
      <c r="G14" s="7" t="str">
        <f>VLOOKUP(N14,[1]Revistas!$B$2:$G$62863,3,FALSE)</f>
        <v>Q1</v>
      </c>
      <c r="H14" s="7" t="str">
        <f>VLOOKUP(N14,[1]Revistas!$B$2:$G$62863,4,FALSE)</f>
        <v>IMMUNOLOGY -- SCIE</v>
      </c>
      <c r="I14" s="7" t="str">
        <f>VLOOKUP(N14,[1]Revistas!$B$2:$G$62863,5,FALSE)</f>
        <v>21/159</v>
      </c>
      <c r="J14" s="7" t="str">
        <f>VLOOKUP(N14,[1]Revistas!$B$2:$G$62863,6,FALSE)</f>
        <v>NO</v>
      </c>
      <c r="K14" s="7" t="s">
        <v>85</v>
      </c>
      <c r="L14" s="7" t="s">
        <v>86</v>
      </c>
      <c r="M14" s="7">
        <v>0</v>
      </c>
      <c r="N14" s="7" t="s">
        <v>87</v>
      </c>
      <c r="O14" s="7" t="s">
        <v>88</v>
      </c>
      <c r="P14" s="7">
        <v>2020</v>
      </c>
      <c r="Q14" s="7">
        <v>40</v>
      </c>
      <c r="R14" s="7">
        <v>2</v>
      </c>
      <c r="S14" s="7">
        <v>388</v>
      </c>
      <c r="T14" s="7">
        <v>398</v>
      </c>
    </row>
    <row r="15" spans="2:20" s="1" customFormat="1">
      <c r="B15" s="6" t="s">
        <v>89</v>
      </c>
      <c r="C15" s="6" t="s">
        <v>90</v>
      </c>
      <c r="D15" s="6" t="s">
        <v>91</v>
      </c>
      <c r="E15" s="7" t="s">
        <v>31</v>
      </c>
      <c r="F15" s="7">
        <f>VLOOKUP(N15,[1]Revistas!$B$2:$G$62863,2,FALSE)</f>
        <v>3.5230000000000001</v>
      </c>
      <c r="G15" s="7" t="str">
        <f>VLOOKUP(N15,[1]Revistas!$B$2:$G$62863,3,FALSE)</f>
        <v>Q2</v>
      </c>
      <c r="H15" s="7" t="str">
        <f>VLOOKUP(N15,[1]Revistas!$B$2:$G$62863,4,FALSE)</f>
        <v>MEDICINE, RESEARCH &amp; EXPERIMENTAL -- SCIE</v>
      </c>
      <c r="I15" s="7" t="str">
        <f>VLOOKUP(N15,[1]Revistas!$B$2:$G$62863,5,FALSE)</f>
        <v>58/138</v>
      </c>
      <c r="J15" s="7" t="str">
        <f>VLOOKUP(N15,[1]Revistas!$B$2:$G$62863,6,FALSE)</f>
        <v>NO</v>
      </c>
      <c r="K15" s="7" t="s">
        <v>92</v>
      </c>
      <c r="L15" s="7" t="s">
        <v>93</v>
      </c>
      <c r="M15" s="7">
        <v>1</v>
      </c>
      <c r="N15" s="7" t="s">
        <v>94</v>
      </c>
      <c r="O15" s="7" t="s">
        <v>95</v>
      </c>
      <c r="P15" s="7">
        <v>2020</v>
      </c>
      <c r="Q15" s="7">
        <v>15</v>
      </c>
      <c r="R15" s="7">
        <v>1</v>
      </c>
      <c r="S15" s="7"/>
      <c r="T15" s="7">
        <v>16</v>
      </c>
    </row>
    <row r="16" spans="2:20" s="1" customFormat="1">
      <c r="B16" s="6" t="s">
        <v>96</v>
      </c>
      <c r="C16" s="6" t="s">
        <v>97</v>
      </c>
      <c r="D16" s="6" t="s">
        <v>98</v>
      </c>
      <c r="E16" s="7" t="s">
        <v>23</v>
      </c>
      <c r="F16" s="7">
        <f>VLOOKUP(N16,[1]Revistas!$B$2:$G$62863,2,FALSE)</f>
        <v>2.496</v>
      </c>
      <c r="G16" s="7" t="str">
        <f>VLOOKUP(N16,[1]Revistas!$B$2:$G$62863,3,FALSE)</f>
        <v>Q2</v>
      </c>
      <c r="H16" s="7" t="str">
        <f>VLOOKUP(N16,[1]Revistas!$B$2:$G$62863,4,FALSE)</f>
        <v>MEDICINE, GENERAL &amp; INTERNAL -- SCIE</v>
      </c>
      <c r="I16" s="7" t="str">
        <f>VLOOKUP(N16,[1]Revistas!$B$2:$G$62863,5,FALSE)</f>
        <v>52/165</v>
      </c>
      <c r="J16" s="7" t="str">
        <f>VLOOKUP(N16,[1]Revistas!$B$2:$G$62863,6,FALSE)</f>
        <v>NO</v>
      </c>
      <c r="K16" s="7" t="s">
        <v>99</v>
      </c>
      <c r="L16" s="7" t="s">
        <v>100</v>
      </c>
      <c r="M16" s="7">
        <v>0</v>
      </c>
      <c r="N16" s="7" t="s">
        <v>101</v>
      </c>
      <c r="O16" s="7"/>
      <c r="P16" s="7">
        <v>2020</v>
      </c>
      <c r="Q16" s="7">
        <v>10</v>
      </c>
      <c r="R16" s="7">
        <v>12</v>
      </c>
      <c r="S16" s="7"/>
      <c r="T16" s="7" t="s">
        <v>102</v>
      </c>
    </row>
    <row r="17" spans="2:20" s="1" customFormat="1">
      <c r="B17" s="6" t="s">
        <v>103</v>
      </c>
      <c r="C17" s="6" t="s">
        <v>104</v>
      </c>
      <c r="D17" s="6" t="s">
        <v>98</v>
      </c>
      <c r="E17" s="7" t="s">
        <v>31</v>
      </c>
      <c r="F17" s="7">
        <f>VLOOKUP(N17,[1]Revistas!$B$2:$G$62863,2,FALSE)</f>
        <v>2.496</v>
      </c>
      <c r="G17" s="7" t="str">
        <f>VLOOKUP(N17,[1]Revistas!$B$2:$G$62863,3,FALSE)</f>
        <v>Q2</v>
      </c>
      <c r="H17" s="7" t="str">
        <f>VLOOKUP(N17,[1]Revistas!$B$2:$G$62863,4,FALSE)</f>
        <v>MEDICINE, GENERAL &amp; INTERNAL -- SCIE</v>
      </c>
      <c r="I17" s="7" t="str">
        <f>VLOOKUP(N17,[1]Revistas!$B$2:$G$62863,5,FALSE)</f>
        <v>52/165</v>
      </c>
      <c r="J17" s="7" t="str">
        <f>VLOOKUP(N17,[1]Revistas!$B$2:$G$62863,6,FALSE)</f>
        <v>NO</v>
      </c>
      <c r="K17" s="7" t="s">
        <v>105</v>
      </c>
      <c r="L17" s="7" t="s">
        <v>106</v>
      </c>
      <c r="M17" s="7">
        <v>1</v>
      </c>
      <c r="N17" s="7" t="s">
        <v>101</v>
      </c>
      <c r="O17" s="7" t="s">
        <v>107</v>
      </c>
      <c r="P17" s="7">
        <v>2020</v>
      </c>
      <c r="Q17" s="7">
        <v>10</v>
      </c>
      <c r="R17" s="7">
        <v>1</v>
      </c>
      <c r="S17" s="7"/>
      <c r="T17" s="7" t="s">
        <v>108</v>
      </c>
    </row>
    <row r="18" spans="2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8" customFormat="1">
      <c r="B1041" s="8" t="s">
        <v>4</v>
      </c>
      <c r="C1041" s="8" t="s">
        <v>4</v>
      </c>
      <c r="D1041" s="8" t="s">
        <v>4</v>
      </c>
      <c r="E1041" s="9" t="s">
        <v>5</v>
      </c>
      <c r="F1041" s="9" t="s">
        <v>4</v>
      </c>
      <c r="G1041" s="9" t="s">
        <v>6</v>
      </c>
      <c r="H1041" s="9" t="s">
        <v>109</v>
      </c>
      <c r="I1041" s="9" t="s">
        <v>4</v>
      </c>
      <c r="J1041" s="9" t="s">
        <v>9</v>
      </c>
      <c r="K1041" s="9" t="s">
        <v>110</v>
      </c>
      <c r="L1041" s="9"/>
      <c r="M1041" s="9"/>
      <c r="N1041" s="9"/>
      <c r="O1041" s="9"/>
      <c r="P1041" s="9"/>
      <c r="Q1041" s="9"/>
      <c r="R1041" s="9"/>
      <c r="S1041" s="9"/>
      <c r="T1041" s="9"/>
    </row>
    <row r="1042" spans="2:20" s="8" customFormat="1">
      <c r="B1042" s="8" t="s">
        <v>31</v>
      </c>
      <c r="C1042" s="8">
        <f>DCOUNTA(A4:T1035,C1041,B1041:B1042)</f>
        <v>6</v>
      </c>
      <c r="D1042" s="8" t="s">
        <v>31</v>
      </c>
      <c r="E1042" s="9">
        <f>DSUM(A4:T1036,F4,D1041:D1042)</f>
        <v>18.954000000000001</v>
      </c>
      <c r="F1042" s="9" t="s">
        <v>31</v>
      </c>
      <c r="G1042" s="9" t="s">
        <v>111</v>
      </c>
      <c r="H1042" s="9">
        <f>DCOUNTA(A4:T1036,G4,F1041:G1042)</f>
        <v>2</v>
      </c>
      <c r="I1042" s="9" t="s">
        <v>31</v>
      </c>
      <c r="J1042" s="9" t="s">
        <v>112</v>
      </c>
      <c r="K1042" s="9">
        <f>DCOUNTA(A4:T1036,J4,I1041:J1042)</f>
        <v>0</v>
      </c>
      <c r="L1042" s="9"/>
      <c r="M1042" s="9"/>
      <c r="N1042" s="9"/>
      <c r="O1042" s="9"/>
      <c r="P1042" s="9"/>
      <c r="Q1042" s="9"/>
      <c r="R1042" s="9"/>
      <c r="S1042" s="9"/>
      <c r="T1042" s="9"/>
    </row>
    <row r="1043" spans="2:20" s="8" customFormat="1"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</row>
    <row r="1044" spans="2:20" s="8" customFormat="1">
      <c r="B1044" s="8" t="s">
        <v>4</v>
      </c>
      <c r="D1044" s="8" t="s">
        <v>4</v>
      </c>
      <c r="E1044" s="9" t="s">
        <v>5</v>
      </c>
      <c r="F1044" s="9" t="s">
        <v>4</v>
      </c>
      <c r="G1044" s="9" t="s">
        <v>6</v>
      </c>
      <c r="H1044" s="9" t="s">
        <v>109</v>
      </c>
      <c r="I1044" s="9" t="s">
        <v>4</v>
      </c>
      <c r="J1044" s="9" t="s">
        <v>9</v>
      </c>
      <c r="K1044" s="9" t="s">
        <v>110</v>
      </c>
      <c r="L1044" s="9"/>
      <c r="M1044" s="9"/>
      <c r="N1044" s="9"/>
      <c r="O1044" s="9"/>
      <c r="P1044" s="9"/>
      <c r="Q1044" s="9"/>
      <c r="R1044" s="9"/>
      <c r="S1044" s="9"/>
      <c r="T1044" s="9"/>
    </row>
    <row r="1045" spans="2:20" s="8" customFormat="1">
      <c r="B1045" s="8" t="s">
        <v>40</v>
      </c>
      <c r="C1045" s="8">
        <f>DCOUNTA(A4:T1036,E4,B1044:B1045)</f>
        <v>4</v>
      </c>
      <c r="D1045" s="8" t="s">
        <v>40</v>
      </c>
      <c r="E1045" s="9">
        <f>DSUM(A4:T1036,E1044,D1044:D1045)</f>
        <v>11.707000000000001</v>
      </c>
      <c r="F1045" s="9" t="s">
        <v>40</v>
      </c>
      <c r="G1045" s="9" t="s">
        <v>111</v>
      </c>
      <c r="H1045" s="9">
        <f>DCOUNTA(A4:T1036,G4,F1044:G1045)</f>
        <v>1</v>
      </c>
      <c r="I1045" s="9" t="s">
        <v>40</v>
      </c>
      <c r="J1045" s="9" t="s">
        <v>112</v>
      </c>
      <c r="K1045" s="9">
        <f>DCOUNTA(A4:T1036,J4,I1044:J1045)</f>
        <v>0</v>
      </c>
      <c r="L1045" s="9"/>
      <c r="M1045" s="9"/>
      <c r="N1045" s="9"/>
      <c r="O1045" s="9"/>
      <c r="P1045" s="9"/>
      <c r="Q1045" s="9"/>
      <c r="R1045" s="9"/>
      <c r="S1045" s="9"/>
      <c r="T1045" s="9"/>
    </row>
    <row r="1046" spans="2:20" s="8" customFormat="1"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</row>
    <row r="1047" spans="2:20" s="8" customFormat="1">
      <c r="B1047" s="8" t="s">
        <v>4</v>
      </c>
      <c r="D1047" s="8" t="s">
        <v>4</v>
      </c>
      <c r="E1047" s="9" t="s">
        <v>5</v>
      </c>
      <c r="F1047" s="9" t="s">
        <v>4</v>
      </c>
      <c r="G1047" s="9" t="s">
        <v>6</v>
      </c>
      <c r="H1047" s="9" t="s">
        <v>109</v>
      </c>
      <c r="I1047" s="9" t="s">
        <v>4</v>
      </c>
      <c r="J1047" s="9" t="s">
        <v>9</v>
      </c>
      <c r="K1047" s="9" t="s">
        <v>110</v>
      </c>
      <c r="L1047" s="9"/>
      <c r="M1047" s="9"/>
      <c r="N1047" s="9"/>
      <c r="O1047" s="9"/>
      <c r="P1047" s="9"/>
      <c r="Q1047" s="9"/>
      <c r="R1047" s="9"/>
      <c r="S1047" s="9"/>
      <c r="T1047" s="9"/>
    </row>
    <row r="1048" spans="2:20" s="8" customFormat="1">
      <c r="B1048" s="8" t="s">
        <v>113</v>
      </c>
      <c r="C1048" s="8">
        <f>DCOUNTA(A4:T1036,E4,B1047:B1048)</f>
        <v>0</v>
      </c>
      <c r="D1048" s="8" t="s">
        <v>113</v>
      </c>
      <c r="E1048" s="9">
        <f>DSUM(A4:T1036,F4,D1047:D1048)</f>
        <v>0</v>
      </c>
      <c r="F1048" s="9" t="s">
        <v>113</v>
      </c>
      <c r="G1048" s="9" t="s">
        <v>111</v>
      </c>
      <c r="H1048" s="9">
        <f>DCOUNTA(A4:T1036,G4,F1047:G1048)</f>
        <v>0</v>
      </c>
      <c r="I1048" s="9" t="s">
        <v>113</v>
      </c>
      <c r="J1048" s="9" t="s">
        <v>112</v>
      </c>
      <c r="K1048" s="9">
        <f>DCOUNTA(A4:T1036,J4,I1047:J1048)</f>
        <v>0</v>
      </c>
      <c r="L1048" s="9"/>
      <c r="M1048" s="9"/>
      <c r="N1048" s="9"/>
      <c r="O1048" s="9"/>
      <c r="P1048" s="9"/>
      <c r="Q1048" s="9"/>
      <c r="R1048" s="9"/>
      <c r="S1048" s="9"/>
      <c r="T1048" s="9"/>
    </row>
    <row r="1049" spans="2:20" s="8" customFormat="1"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</row>
    <row r="1050" spans="2:20" s="8" customFormat="1">
      <c r="B1050" s="8" t="s">
        <v>4</v>
      </c>
      <c r="D1050" s="8" t="s">
        <v>4</v>
      </c>
      <c r="E1050" s="9" t="s">
        <v>5</v>
      </c>
      <c r="F1050" s="9" t="s">
        <v>4</v>
      </c>
      <c r="G1050" s="9" t="s">
        <v>6</v>
      </c>
      <c r="H1050" s="9" t="s">
        <v>109</v>
      </c>
      <c r="I1050" s="9" t="s">
        <v>4</v>
      </c>
      <c r="J1050" s="9" t="s">
        <v>9</v>
      </c>
      <c r="K1050" s="9" t="s">
        <v>110</v>
      </c>
      <c r="L1050" s="9"/>
      <c r="M1050" s="9"/>
      <c r="N1050" s="9"/>
      <c r="O1050" s="9"/>
      <c r="P1050" s="9"/>
      <c r="Q1050" s="9"/>
      <c r="R1050" s="9"/>
      <c r="S1050" s="9"/>
      <c r="T1050" s="9"/>
    </row>
    <row r="1051" spans="2:20" s="8" customFormat="1">
      <c r="B1051" s="8" t="s">
        <v>114</v>
      </c>
      <c r="C1051" s="8">
        <f>DCOUNTA(C4:T1036,E4,B1050:B1051)</f>
        <v>0</v>
      </c>
      <c r="D1051" s="8" t="s">
        <v>114</v>
      </c>
      <c r="E1051" s="9">
        <f>DSUM(A4:T1036,F4,D1050:D1051)</f>
        <v>0</v>
      </c>
      <c r="F1051" s="9" t="s">
        <v>114</v>
      </c>
      <c r="G1051" s="9" t="s">
        <v>111</v>
      </c>
      <c r="H1051" s="9">
        <f>DCOUNTA(A4:T1036,G4,F1050:G1051)</f>
        <v>0</v>
      </c>
      <c r="I1051" s="9" t="s">
        <v>114</v>
      </c>
      <c r="J1051" s="9" t="s">
        <v>112</v>
      </c>
      <c r="K1051" s="9">
        <f>DCOUNTA(A4:T1036,J4,I1050:J1051)</f>
        <v>0</v>
      </c>
      <c r="L1051" s="9"/>
      <c r="M1051" s="9"/>
      <c r="N1051" s="9"/>
      <c r="O1051" s="9"/>
      <c r="P1051" s="9"/>
      <c r="Q1051" s="9"/>
      <c r="R1051" s="9"/>
      <c r="S1051" s="9"/>
      <c r="T1051" s="9"/>
    </row>
    <row r="1052" spans="2:20" s="8" customFormat="1"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</row>
    <row r="1053" spans="2:20" s="8" customFormat="1"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</row>
    <row r="1054" spans="2:20" s="8" customFormat="1">
      <c r="B1054" s="8" t="s">
        <v>4</v>
      </c>
      <c r="D1054" s="8" t="s">
        <v>4</v>
      </c>
      <c r="E1054" s="9" t="s">
        <v>5</v>
      </c>
      <c r="F1054" s="9" t="s">
        <v>4</v>
      </c>
      <c r="G1054" s="9" t="s">
        <v>6</v>
      </c>
      <c r="H1054" s="9" t="s">
        <v>109</v>
      </c>
      <c r="I1054" s="9" t="s">
        <v>4</v>
      </c>
      <c r="J1054" s="9" t="s">
        <v>9</v>
      </c>
      <c r="K1054" s="9" t="s">
        <v>110</v>
      </c>
      <c r="L1054" s="9"/>
      <c r="M1054" s="9"/>
      <c r="N1054" s="9"/>
      <c r="O1054" s="9"/>
      <c r="P1054" s="9"/>
      <c r="Q1054" s="9"/>
      <c r="R1054" s="9"/>
      <c r="S1054" s="9"/>
      <c r="T1054" s="9"/>
    </row>
    <row r="1055" spans="2:20" s="8" customFormat="1">
      <c r="B1055" s="8" t="s">
        <v>115</v>
      </c>
      <c r="C1055" s="8">
        <f>DCOUNTA(A4:T1036,E4,B1054:B1055)</f>
        <v>0</v>
      </c>
      <c r="D1055" s="8" t="s">
        <v>115</v>
      </c>
      <c r="E1055" s="9">
        <f>DSUM(A4:T1036,F4,D1054:D1055)</f>
        <v>0</v>
      </c>
      <c r="F1055" s="9" t="s">
        <v>115</v>
      </c>
      <c r="G1055" s="9" t="s">
        <v>111</v>
      </c>
      <c r="H1055" s="9">
        <f>DCOUNTA(A4:T1036,G4,F1054:G1055)</f>
        <v>0</v>
      </c>
      <c r="I1055" s="9" t="s">
        <v>115</v>
      </c>
      <c r="J1055" s="9" t="s">
        <v>112</v>
      </c>
      <c r="K1055" s="9">
        <f>DCOUNTA(A4:T1036,J4,I1054:J1055)</f>
        <v>0</v>
      </c>
      <c r="L1055" s="9"/>
      <c r="M1055" s="9"/>
      <c r="N1055" s="9"/>
      <c r="O1055" s="9"/>
      <c r="P1055" s="9"/>
      <c r="Q1055" s="9"/>
      <c r="R1055" s="9"/>
      <c r="S1055" s="9"/>
      <c r="T1055" s="9"/>
    </row>
    <row r="1056" spans="2:20" s="8" customFormat="1"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</row>
    <row r="1057" spans="2:51" s="8" customFormat="1" hidden="1">
      <c r="B1057" s="8" t="s">
        <v>4</v>
      </c>
      <c r="D1057" s="8" t="s">
        <v>4</v>
      </c>
      <c r="E1057" s="9" t="s">
        <v>5</v>
      </c>
      <c r="F1057" s="9" t="s">
        <v>4</v>
      </c>
      <c r="G1057" s="9" t="s">
        <v>6</v>
      </c>
      <c r="H1057" s="9" t="s">
        <v>109</v>
      </c>
      <c r="I1057" s="9" t="s">
        <v>4</v>
      </c>
      <c r="J1057" s="9" t="s">
        <v>9</v>
      </c>
      <c r="K1057" s="9" t="s">
        <v>110</v>
      </c>
      <c r="L1057" s="9"/>
      <c r="M1057" s="9"/>
      <c r="N1057" s="9"/>
      <c r="O1057" s="9"/>
      <c r="P1057" s="9"/>
      <c r="Q1057" s="9"/>
      <c r="R1057" s="9"/>
      <c r="S1057" s="9"/>
      <c r="T1057" s="9"/>
    </row>
    <row r="1058" spans="2:51" s="8" customFormat="1" hidden="1">
      <c r="B1058" s="8" t="s">
        <v>23</v>
      </c>
      <c r="C1058" s="8">
        <f>DCOUNTA(B4:T1036,B1057,B1057:B1058)</f>
        <v>3</v>
      </c>
      <c r="D1058" s="8" t="s">
        <v>23</v>
      </c>
      <c r="E1058" s="9">
        <f>DSUM(A4:T1036,F4,D1057:D1058)</f>
        <v>12.952</v>
      </c>
      <c r="F1058" s="9" t="s">
        <v>23</v>
      </c>
      <c r="G1058" s="9" t="s">
        <v>111</v>
      </c>
      <c r="H1058" s="9">
        <f>DCOUNTA(A4:T1036,G4,F1057:G1058)</f>
        <v>1</v>
      </c>
      <c r="I1058" s="9" t="s">
        <v>23</v>
      </c>
      <c r="J1058" s="9" t="s">
        <v>112</v>
      </c>
      <c r="K1058" s="9">
        <f>DCOUNTA(A4:T1036,J4,I1057:J1058)</f>
        <v>1</v>
      </c>
      <c r="L1058" s="9"/>
      <c r="M1058" s="9"/>
      <c r="N1058" s="9"/>
      <c r="O1058" s="9"/>
      <c r="P1058" s="9"/>
      <c r="Q1058" s="9"/>
      <c r="R1058" s="9"/>
      <c r="S1058" s="9"/>
      <c r="T1058" s="9"/>
    </row>
    <row r="1059" spans="2:51" s="8" customFormat="1"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</row>
    <row r="1060" spans="2:51" s="8" customFormat="1" ht="15.75">
      <c r="C1060" s="10" t="s">
        <v>116</v>
      </c>
      <c r="D1060" s="10" t="s">
        <v>117</v>
      </c>
      <c r="E1060" s="10" t="s">
        <v>118</v>
      </c>
      <c r="F1060" s="10" t="s">
        <v>119</v>
      </c>
      <c r="G1060" s="10" t="s">
        <v>120</v>
      </c>
      <c r="H1060" s="9"/>
      <c r="I1060" s="9"/>
      <c r="J1060" s="9"/>
      <c r="K1060" s="9"/>
      <c r="L1060" s="9"/>
      <c r="M1060" s="9"/>
      <c r="N1060" s="9"/>
      <c r="O1060" s="11"/>
      <c r="P1060" s="9"/>
      <c r="Q1060" s="9"/>
      <c r="R1060" s="9"/>
      <c r="S1060" s="9"/>
      <c r="T1060" s="9"/>
      <c r="AX1060" s="8" t="s">
        <v>121</v>
      </c>
      <c r="AY1060" s="8" t="s">
        <v>122</v>
      </c>
    </row>
    <row r="1061" spans="2:51" s="8" customFormat="1" ht="15.75">
      <c r="C1061" s="12">
        <f>C1042</f>
        <v>6</v>
      </c>
      <c r="D1061" s="13" t="s">
        <v>123</v>
      </c>
      <c r="E1061" s="13">
        <f>E1042</f>
        <v>18.954000000000001</v>
      </c>
      <c r="F1061" s="12">
        <f>H1042</f>
        <v>2</v>
      </c>
      <c r="G1061" s="12">
        <f>K1042</f>
        <v>0</v>
      </c>
      <c r="H1061" s="9"/>
      <c r="I1061" s="9"/>
      <c r="J1061" s="9"/>
      <c r="K1061" s="9"/>
      <c r="L1061" s="9"/>
      <c r="M1061" s="9"/>
      <c r="N1061" s="9"/>
      <c r="O1061" s="11"/>
      <c r="P1061" s="9"/>
      <c r="Q1061" s="9"/>
      <c r="R1061" s="9"/>
      <c r="S1061" s="9"/>
      <c r="T1061" s="9"/>
    </row>
    <row r="1062" spans="2:51" s="8" customFormat="1" ht="15.75">
      <c r="C1062" s="12">
        <f>C1045</f>
        <v>4</v>
      </c>
      <c r="D1062" s="13" t="s">
        <v>124</v>
      </c>
      <c r="E1062" s="13">
        <f>E1045</f>
        <v>11.707000000000001</v>
      </c>
      <c r="F1062" s="12">
        <f>H1045</f>
        <v>1</v>
      </c>
      <c r="G1062" s="12">
        <f>K1045</f>
        <v>0</v>
      </c>
      <c r="H1062" s="9"/>
      <c r="I1062" s="9"/>
      <c r="J1062" s="9"/>
      <c r="K1062" s="9"/>
      <c r="L1062" s="9"/>
      <c r="M1062" s="9"/>
      <c r="N1062" s="9"/>
      <c r="O1062" s="11"/>
      <c r="P1062" s="9"/>
      <c r="Q1062" s="9"/>
      <c r="R1062" s="9"/>
      <c r="S1062" s="9"/>
      <c r="T1062" s="9"/>
    </row>
    <row r="1063" spans="2:51" s="8" customFormat="1" ht="15.75">
      <c r="C1063" s="12">
        <f>C1048</f>
        <v>0</v>
      </c>
      <c r="D1063" s="13" t="s">
        <v>125</v>
      </c>
      <c r="E1063" s="13">
        <f>E1048</f>
        <v>0</v>
      </c>
      <c r="F1063" s="12">
        <f>H1048</f>
        <v>0</v>
      </c>
      <c r="G1063" s="12">
        <f>K1048</f>
        <v>0</v>
      </c>
      <c r="H1063" s="9"/>
      <c r="I1063" s="9"/>
      <c r="J1063" s="9"/>
      <c r="K1063" s="9"/>
      <c r="L1063" s="9"/>
      <c r="M1063" s="9"/>
      <c r="N1063" s="9"/>
      <c r="O1063" s="11"/>
      <c r="P1063" s="9"/>
      <c r="Q1063" s="9"/>
      <c r="R1063" s="9"/>
      <c r="S1063" s="9"/>
      <c r="T1063" s="9"/>
    </row>
    <row r="1064" spans="2:51" s="8" customFormat="1" ht="15.75">
      <c r="C1064" s="12">
        <f>C1051</f>
        <v>0</v>
      </c>
      <c r="D1064" s="13" t="s">
        <v>126</v>
      </c>
      <c r="E1064" s="13">
        <f>E1051</f>
        <v>0</v>
      </c>
      <c r="F1064" s="12">
        <f>H1051</f>
        <v>0</v>
      </c>
      <c r="G1064" s="12">
        <f>K1051</f>
        <v>0</v>
      </c>
      <c r="H1064" s="9"/>
      <c r="I1064" s="9"/>
      <c r="J1064" s="9"/>
      <c r="K1064" s="9"/>
      <c r="L1064" s="9"/>
      <c r="M1064" s="9"/>
      <c r="N1064" s="9"/>
      <c r="O1064" s="11"/>
      <c r="P1064" s="9"/>
      <c r="Q1064" s="9"/>
      <c r="R1064" s="9"/>
      <c r="S1064" s="9"/>
      <c r="T1064" s="9"/>
    </row>
    <row r="1065" spans="2:51" s="8" customFormat="1" ht="15.75">
      <c r="C1065" s="12">
        <f>C1055</f>
        <v>0</v>
      </c>
      <c r="D1065" s="13" t="s">
        <v>115</v>
      </c>
      <c r="E1065" s="13">
        <f>E1055</f>
        <v>0</v>
      </c>
      <c r="F1065" s="12">
        <f>H1055</f>
        <v>0</v>
      </c>
      <c r="G1065" s="12">
        <f>K1055</f>
        <v>0</v>
      </c>
      <c r="H1065" s="9"/>
      <c r="I1065" s="9"/>
      <c r="J1065" s="9"/>
      <c r="K1065" s="9"/>
      <c r="L1065" s="9"/>
      <c r="M1065" s="9"/>
      <c r="N1065" s="9"/>
      <c r="O1065" s="11"/>
      <c r="P1065" s="9"/>
      <c r="Q1065" s="9"/>
      <c r="R1065" s="9"/>
      <c r="S1065" s="9"/>
      <c r="T1065" s="9"/>
    </row>
    <row r="1066" spans="2:51" s="8" customFormat="1" ht="15.75">
      <c r="C1066" s="12">
        <f>C1058</f>
        <v>3</v>
      </c>
      <c r="D1066" s="13" t="s">
        <v>127</v>
      </c>
      <c r="E1066" s="13">
        <f>E1058</f>
        <v>12.952</v>
      </c>
      <c r="F1066" s="12">
        <f>H1058</f>
        <v>1</v>
      </c>
      <c r="G1066" s="12">
        <f>K1058</f>
        <v>1</v>
      </c>
      <c r="H1066" s="9"/>
      <c r="I1066" s="9"/>
      <c r="J1066" s="9"/>
      <c r="K1066" s="9"/>
      <c r="L1066" s="9"/>
      <c r="M1066" s="9"/>
      <c r="N1066" s="9"/>
      <c r="O1066" s="11"/>
      <c r="P1066" s="9"/>
      <c r="Q1066" s="9"/>
      <c r="R1066" s="9"/>
      <c r="S1066" s="9"/>
      <c r="T1066" s="9"/>
    </row>
    <row r="1067" spans="2:51" s="8" customFormat="1" ht="15.75">
      <c r="C1067" s="14"/>
      <c r="D1067" s="10" t="s">
        <v>128</v>
      </c>
      <c r="E1067" s="10">
        <f>E1061</f>
        <v>18.954000000000001</v>
      </c>
      <c r="F1067" s="14"/>
      <c r="G1067" s="9"/>
      <c r="H1067" s="9"/>
      <c r="I1067" s="9"/>
      <c r="J1067" s="9"/>
      <c r="K1067" s="9"/>
      <c r="L1067" s="9"/>
      <c r="M1067" s="9"/>
      <c r="N1067" s="9"/>
      <c r="O1067" s="11"/>
      <c r="P1067" s="9"/>
      <c r="Q1067" s="9"/>
      <c r="R1067" s="9"/>
      <c r="S1067" s="9"/>
      <c r="T1067" s="9"/>
    </row>
    <row r="1068" spans="2:51" s="8" customFormat="1" ht="15.75">
      <c r="C1068" s="14"/>
      <c r="D1068" s="10" t="s">
        <v>129</v>
      </c>
      <c r="E1068" s="10">
        <f>E1061+E1062+E1063+E1064+E1065+E1066</f>
        <v>43.613</v>
      </c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</row>
    <row r="1069" spans="2:51" s="1" customFormat="1" ht="12.75" customHeight="1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2:51" s="1" customForma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2:51" s="1" customForma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2:51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2021-02-17T22:32:07Z</dcterms:created>
  <dcterms:modified xsi:type="dcterms:W3CDTF">2021-02-17T22:32:23Z</dcterms:modified>
</cp:coreProperties>
</file>