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2" i="1"/>
  <c r="C1070" s="1"/>
  <c r="K1059"/>
  <c r="G1069" s="1"/>
  <c r="H1059"/>
  <c r="F1069" s="1"/>
  <c r="E1059"/>
  <c r="E1069" s="1"/>
  <c r="C1059"/>
  <c r="C1069" s="1"/>
  <c r="C1055"/>
  <c r="C1068" s="1"/>
  <c r="K1052"/>
  <c r="G1067" s="1"/>
  <c r="H1052"/>
  <c r="F1067" s="1"/>
  <c r="E1052"/>
  <c r="E1067" s="1"/>
  <c r="C1052"/>
  <c r="C1067" s="1"/>
  <c r="K1049"/>
  <c r="G1066" s="1"/>
  <c r="H1049"/>
  <c r="F1066" s="1"/>
  <c r="E1049"/>
  <c r="E1066" s="1"/>
  <c r="C1049"/>
  <c r="C1066" s="1"/>
  <c r="C1046"/>
  <c r="C1065" s="1"/>
  <c r="J9"/>
  <c r="I9"/>
  <c r="H9"/>
  <c r="G9"/>
  <c r="F9"/>
  <c r="J8"/>
  <c r="I8"/>
  <c r="H8"/>
  <c r="G8"/>
  <c r="F8"/>
  <c r="J7"/>
  <c r="K1062" s="1"/>
  <c r="G1070" s="1"/>
  <c r="I7"/>
  <c r="H7"/>
  <c r="G7"/>
  <c r="H1062" s="1"/>
  <c r="F1070" s="1"/>
  <c r="F7"/>
  <c r="E1062" s="1"/>
  <c r="E1070" s="1"/>
  <c r="J6"/>
  <c r="K1055" s="1"/>
  <c r="G1068" s="1"/>
  <c r="I6"/>
  <c r="H6"/>
  <c r="G6"/>
  <c r="H1055" s="1"/>
  <c r="F1068" s="1"/>
  <c r="F6"/>
  <c r="E1055" s="1"/>
  <c r="E1068" s="1"/>
  <c r="J5"/>
  <c r="K1046" s="1"/>
  <c r="G1065" s="1"/>
  <c r="I5"/>
  <c r="H5"/>
  <c r="G5"/>
  <c r="H1046" s="1"/>
  <c r="F1065" s="1"/>
  <c r="F5"/>
  <c r="E1046" s="1"/>
  <c r="E1065" s="1"/>
  <c r="E1071" l="1"/>
  <c r="E1072"/>
</calcChain>
</file>

<file path=xl/sharedStrings.xml><?xml version="1.0" encoding="utf-8"?>
<sst xmlns="http://schemas.openxmlformats.org/spreadsheetml/2006/main" count="165" uniqueCount="78">
  <si>
    <t>FISIOPATOLOGÍA ÓSEA Y BIOMATERIALES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</si>
  <si>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</si>
  <si>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</si>
  <si>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</si>
  <si>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</si>
  <si>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</si>
  <si>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</si>
  <si>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</si>
  <si>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</si>
  <si>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</si>
  <si>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</si>
  <si>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</si>
  <si>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</si>
  <si>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</si>
  <si>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</si>
  <si>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</si>
  <si>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</si>
  <si>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</si>
  <si>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</si>
  <si>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</si>
  <si>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Nakal-Chidiac, A; Garcia, O; Garcia-Fernandez, L; Martin-Saavedra, FM; Sanchez-Casanova, S; Escudero-Duch, C; San Roman, J; Vilaboa, N; Aguilar, MR</t>
  </si>
  <si>
    <t>Chitosan-stabilized silver nanoclusters with luminescent, photothermal and antibacterial properties</t>
  </si>
  <si>
    <t>CARBOHYDRATE POLYMERS</t>
  </si>
  <si>
    <t>Article</t>
  </si>
  <si>
    <t>[Nakal-Chidiac, Alberto; Garcia-Fernandez, Luis; San Roman, Julio; Aguilar, Maria Rosa] ICTP CSIC, Inst Polymer Sci &amp; Technol, Dept Polymer Nanomat &amp; Biomat, Grp Biomat, Madrid, Spain; [Garcia, Olga] ICTP CSIC, Inst Polymer Sci &amp; Technol, Grp Nanohybrids &amp; Interact Polymers, Madrid, Spain; [Garcia-Fernandez, Luis; Martin-Saavedra, Francisco M.; Sanchez-Casanova, Silvia; Escudero-Duch, Clara; San Roman, Julio; Vilaboa, Nuria; Aguilar, Maria Rosa] CIBER BBN, Networking Biomed Res Ctr Bioengn Biomat &amp; Nanome, Madrid, Spain; [Martin-Saavedra, Francisco M.; Sanchez-Casanova, Silvia; Escudero-Duch, Clara; Vilaboa, Nuria] La Paz Univ Hosp IdiPAZ, Madrid, Spain; [Garcia-Fernandez, Luis; San Roman, Julio; Aguilar, Maria Rosa] Spanish Natl Res Council SusPlast CSIC, Interdisciplinary Platform Sustainable Plast Circ, Madrid, Spain</t>
  </si>
  <si>
    <t>Aguilar, MR (corresponding author), ICTP CSIC, Inst Polymer Sci &amp; Technol, Dept Polymer Nanomat &amp; Biomat, Grp Biomat, Madrid, Spain.; Garcia, O (corresponding author), ICTP CSIC, Inst Polymer Sci &amp; Technol, Grp Nanohybrids &amp; Interact Polymers, Madrid, Spain.</t>
  </si>
  <si>
    <t>0144-8617</t>
  </si>
  <si>
    <t>DEC 15</t>
  </si>
  <si>
    <t>Escudero-Duch, C; Vilaboa, N</t>
  </si>
  <si>
    <t>Recent efforts in the development of nanomaterials to control transgene expression</t>
  </si>
  <si>
    <t>NANOMEDICINE</t>
  </si>
  <si>
    <t>Editorial Material</t>
  </si>
  <si>
    <t>[Escudero-Duch, Clara; Vilaboa, Nuria] CIBER Bioingn Biomat &amp; Nanomed, Madrid, Spain; [Escudero-Duch, Clara; Vilaboa, Nuria] Hosp Univ La Paz, IdiPAZ, Madrid, Spain</t>
  </si>
  <si>
    <t>Vilaboa, N (corresponding author), CIBER Bioingn Biomat &amp; Nanomed, Madrid, Spain.; Vilaboa, N (corresponding author), Hosp Univ La Paz, IdiPAZ, Madrid, Spain.</t>
  </si>
  <si>
    <t>1743-5889</t>
  </si>
  <si>
    <t>SEP</t>
  </si>
  <si>
    <t>Voellmy, R; Bloom, DC; Vilaboa, N</t>
  </si>
  <si>
    <t>Herpes Simplex Viruses Whose Replication Can Be Deliberately Controlled as Candidate Vaccines</t>
  </si>
  <si>
    <t>VACCINES</t>
  </si>
  <si>
    <t>Review</t>
  </si>
  <si>
    <t>[Voellmy, Richard] HSF Pharmaceut SA, CH-1814 La Tour De Peilz, Switzerland; [Bloom, David C.] Univ Florida, Dept Mol Genet &amp; Microbiol, Coll Med, Gainesville, FL 32610 USA; [Vilaboa, Nuria] Hosp Univ La Paz IdiPAZ, Madrid 28046, Spain; [Vilaboa, Nuria] CIBER BBN, CIBER Bioingn Biomat &amp; Nanomed, Madrid 28046, Spain</t>
  </si>
  <si>
    <t>Voellmy, R (corresponding author), HSF Pharmaceut SA, CH-1814 La Tour De Peilz, Switzerland.</t>
  </si>
  <si>
    <t>2076-393X</t>
  </si>
  <si>
    <t>JUN</t>
  </si>
  <si>
    <t>Sanchez-Casanova, S; Martin-Saavedra, FM; Escudero-Duch, C; Uceda, MIF; Prieto, M; Arruebo, M; Acebo, P; Fabiilli, ML; Franceschi, RT; Vilaboa, N</t>
  </si>
  <si>
    <t>Local delivery of bone morphogenetic protein-2 from near infrared-responsive hydrogels for bone tissue regeneration</t>
  </si>
  <si>
    <t>BIOMATERIALS</t>
  </si>
  <si>
    <t>[Sanchez-Casanova, Silvia; Martin-Saavedra, Francisco M.; Escudero-Duch, Clara; Uceda, Maria I. Falguera; Vilaboa, Nuria] Hosp Univ La Paz IdiPAZ, Paseo La Castellana 261, Madrid 28046, Spain; [Sanchez-Casanova, Silvia; Martin-Saavedra, Francisco M.; Escudero-Duch, Clara; Prieto, Martin; Arruebo, Manuel; Vilaboa, Nuria] CIBER BBN, CIBER Bioingn Biomat &amp; Nanomed, Zaragoza, Spain; [Prieto, Martin; Arruebo, Manuel] Univ Zaragoza, INA, Dept Ingn Quim, Campus Rio Ebro Edificio I D, Zaragoza 50018, Spain; [Prieto, Martin; Arruebo, Manuel] Univ Zaragoza, ICMA, CSIC, E-50009 Zaragoza, Spain; [Acebo, Paloma] Inst Salud Carlos III, Unidades Cent Cient Tecn, Serv Vet, Crta Majadahonda Pozuelo Km 2, Madrid 28220, Spain; [Acebo, Paloma] Inst Salud Carlos III, Inst Invest Enfermedades Raras, Unidad Terapias Farmacol, Crta Majadahonda Pozuelo Km 2, Madrid 28220, Spain; [Fabiilli, Mario L.] Univ Michigan, Appl Phys Program, Ann Arbor, MI 48109 USA; [Fabiilli, Mario L.] Univ Michigan Hlth Syst, Dept Radiol, Ann Arbor, MI USA; [Fabiilli, Mario L.; Franceschi, Renny T.] Univ Michigan, Dept Biomed Engn, Ann Arbor, MI 48109 USA; [Franceschi, Renny T.] Univ Michigan, Sch Dent, Dept Periodont &amp; Oral Med, Ann Arbor, MI 48109 USA; [Franceschi, Renny T.] Univ Michigan, Sch Med, Dept Biol Chem, Ann Arbor, MI 48109 USA</t>
  </si>
  <si>
    <t>Martin-Saavedra, FM; Vilaboa, N (corresponding author), Hosp Univ La Paz IdiPAZ, Paseo La Castellana 261, Madrid 28046, Spain.</t>
  </si>
  <si>
    <t>0142-9612</t>
  </si>
  <si>
    <t>MAY</t>
  </si>
  <si>
    <t>Valles, G; Bensiamar, F; Maestro-Paramio, L; Garcia-Rey, E; Vilaboa, N; Saldana, L</t>
  </si>
  <si>
    <t>Influence of inflammatory conditions provided by macrophages on osteogenic ability of mesenchymal stem cells</t>
  </si>
  <si>
    <t>STEM CELL RESEARCH &amp; THERAPY</t>
  </si>
  <si>
    <t>[Valles, Gema; Bensiamar, Fatima; Maestro-Paramio, Leila; Vilaboa, Nuria; Saldana, Laura] Hosp Univ La Paz IdiPAZ, Paseo Castellana 261, Madrid 28046, Spain; [Valles, Gema; Bensiamar, Fatima; Garcia-Rey, Eduardo; Vilaboa, Nuria; Saldana, Laura] CIBER BBN, Ctr Invest Biomed Red Bioingn Biomat &amp; Nanomed, Madrid, Spain; [Garcia-Rey, Eduardo] Hosp Univ La Paz IdiPAZ, Dept Cirugia Ortoped &amp; Traumatol, Madrid, Spain</t>
  </si>
  <si>
    <t>Saldana, L (corresponding author), Hosp Univ La Paz IdiPAZ, Paseo Castellana 261, Madrid 28046, Spain.; Saldana, L (corresponding author), CIBER BBN, Ctr Invest Biomed Red Bioingn Biomat &amp; Nanomed, Madrid, Spain.</t>
  </si>
  <si>
    <t>1757-6512</t>
  </si>
  <si>
    <t>1º CUARTIL</t>
  </si>
  <si>
    <t>1º DECIL</t>
  </si>
  <si>
    <t>Q1</t>
  </si>
  <si>
    <t>SI</t>
  </si>
  <si>
    <t>Letter</t>
  </si>
  <si>
    <t>10.1016/j.thromres.2017.03.016</t>
  </si>
  <si>
    <t>MEDLINE:28324767</t>
  </si>
  <si>
    <t>Correction</t>
  </si>
  <si>
    <t>Meeting Abstract</t>
  </si>
  <si>
    <t>Nº Documentos</t>
  </si>
  <si>
    <t>Tipo de documento</t>
  </si>
  <si>
    <t>FI</t>
  </si>
  <si>
    <t>1º Cuartil</t>
  </si>
  <si>
    <t>1º Decil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</si>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</sst>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Z2338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15" customWidth="1"/>
    <col min="6" max="7" width="9" style="15"/>
    <col min="8" max="9" width="0" style="15" hidden="1" customWidth="1"/>
    <col min="10" max="10" width="9" style="15"/>
    <col min="11" max="12" width="0" style="15" hidden="1" customWidth="1"/>
    <col min="13" max="13" width="9" style="15"/>
    <col min="14" max="14" width="0" style="15" hidden="1" customWidth="1"/>
    <col min="15" max="20" width="9" style="15"/>
  </cols>
  <sheetData>
    <row r="1" spans="2:52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52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52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52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2:52" s="1" customFormat="1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VLOOKUP(N5,[1]Revistas!$B$2:$G$62863,2,FALSE)</f>
        <v>7.1820000000000004</v>
      </c>
      <c r="G5" s="7" t="str">
        <f>VLOOKUP(N5,[1]Revistas!$B$2:$G$62885,3,FALSE)</f>
        <v>Q1</v>
      </c>
      <c r="H5" s="7" t="str">
        <f>VLOOKUP(N5,[1]Revistas!$B$2:$G$62885,4,FALSE)</f>
        <v>CHEMISTRY, ORGANIC -- SCIE</v>
      </c>
      <c r="I5" s="7" t="str">
        <f>VLOOKUP(N5,[1]Revistas!$B$2:$G$62885,5,FALSE)</f>
        <v>2 DE 57</v>
      </c>
      <c r="J5" s="7" t="str">
        <f>VLOOKUP(N5,[1]Revistas!$B$2:$G$62885,6,FALSE)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250</v>
      </c>
      <c r="R5" s="7"/>
      <c r="S5" s="7"/>
      <c r="T5" s="7">
        <v>116973</v>
      </c>
    </row>
    <row r="6" spans="2:52" s="1" customFormat="1">
      <c r="B6" s="6" t="s">
        <v>28</v>
      </c>
      <c r="C6" s="6" t="s">
        <v>29</v>
      </c>
      <c r="D6" s="6" t="s">
        <v>30</v>
      </c>
      <c r="E6" s="7" t="s">
        <v>31</v>
      </c>
      <c r="F6" s="7">
        <f>VLOOKUP(N6,[1]Revistas!$B$2:$G$62863,2,FALSE)</f>
        <v>4.3</v>
      </c>
      <c r="G6" s="7" t="str">
        <f>VLOOKUP(N6,[1]Revistas!$B$2:$G$62885,3,FALSE)</f>
        <v>Q1</v>
      </c>
      <c r="H6" s="7" t="str">
        <f>VLOOKUP(N6,[1]Revistas!$B$2:$G$62885,4,FALSE)</f>
        <v>BIOTECHNOLOGY &amp; APPLIED MICROBIOLOGY -- SCIE</v>
      </c>
      <c r="I6" s="7" t="str">
        <f>VLOOKUP(N6,[1]Revistas!$B$2:$G$62885,5,FALSE)</f>
        <v>30/156</v>
      </c>
      <c r="J6" s="7" t="str">
        <f>VLOOKUP(N6,[1]Revistas!$B$2:$G$62885,6,FALSE)</f>
        <v>NO</v>
      </c>
      <c r="K6" s="7" t="s">
        <v>32</v>
      </c>
      <c r="L6" s="7" t="s">
        <v>33</v>
      </c>
      <c r="M6" s="7">
        <v>0</v>
      </c>
      <c r="N6" s="7" t="s">
        <v>34</v>
      </c>
      <c r="O6" s="7" t="s">
        <v>35</v>
      </c>
      <c r="P6" s="7">
        <v>2020</v>
      </c>
      <c r="Q6" s="7">
        <v>15</v>
      </c>
      <c r="R6" s="7">
        <v>21</v>
      </c>
      <c r="S6" s="7">
        <v>2019</v>
      </c>
      <c r="T6" s="7">
        <v>2022</v>
      </c>
    </row>
    <row r="7" spans="2:52" s="1" customFormat="1">
      <c r="B7" s="6" t="s">
        <v>36</v>
      </c>
      <c r="C7" s="6" t="s">
        <v>37</v>
      </c>
      <c r="D7" s="6" t="s">
        <v>38</v>
      </c>
      <c r="E7" s="7" t="s">
        <v>39</v>
      </c>
      <c r="F7" s="7">
        <f>VLOOKUP(N7,[1]Revistas!$B$2:$G$62863,2,FALSE)</f>
        <v>3.1429999999999998</v>
      </c>
      <c r="G7" s="7" t="str">
        <f>VLOOKUP(N7,[1]Revistas!$B$2:$G$62885,3,FALSE)</f>
        <v>Q2</v>
      </c>
      <c r="H7" s="7" t="str">
        <f>VLOOKUP(N7,[1]Revistas!$B$2:$G$62885,4,FALSE)</f>
        <v>MEDICINE, RESEARCH &amp; EXPERIMENTAL -- SCIE</v>
      </c>
      <c r="I7" s="7" t="str">
        <f>VLOOKUP(N7,[1]Revistas!$B$2:$G$62885,5,FALSE)</f>
        <v>68/138</v>
      </c>
      <c r="J7" s="7" t="str">
        <f>VLOOKUP(N7,[1]Revistas!$B$2:$G$62885,6,FALSE)</f>
        <v>NO</v>
      </c>
      <c r="K7" s="7" t="s">
        <v>40</v>
      </c>
      <c r="L7" s="7" t="s">
        <v>41</v>
      </c>
      <c r="M7" s="7">
        <v>0</v>
      </c>
      <c r="N7" s="7" t="s">
        <v>42</v>
      </c>
      <c r="O7" s="7" t="s">
        <v>43</v>
      </c>
      <c r="P7" s="7">
        <v>2020</v>
      </c>
      <c r="Q7" s="7">
        <v>8</v>
      </c>
      <c r="R7" s="7">
        <v>2</v>
      </c>
      <c r="S7" s="7"/>
      <c r="T7" s="7">
        <v>230</v>
      </c>
    </row>
    <row r="8" spans="2:52" s="1" customFormat="1">
      <c r="B8" s="6" t="s">
        <v>44</v>
      </c>
      <c r="C8" s="6" t="s">
        <v>45</v>
      </c>
      <c r="D8" s="6" t="s">
        <v>46</v>
      </c>
      <c r="E8" s="7" t="s">
        <v>23</v>
      </c>
      <c r="F8" s="7">
        <f>VLOOKUP(N8,[1]Revistas!$B$2:$G$62863,2,FALSE)</f>
        <v>10.317</v>
      </c>
      <c r="G8" s="7" t="str">
        <f>VLOOKUP(N8,[1]Revistas!$B$2:$G$62885,3,FALSE)</f>
        <v>Q1</v>
      </c>
      <c r="H8" s="7" t="str">
        <f>VLOOKUP(N8,[1]Revistas!$B$2:$G$62885,4,FALSE)</f>
        <v>ENGINEERING, BIOMEDICAL -- SCIE</v>
      </c>
      <c r="I8" s="7" t="str">
        <f>VLOOKUP(N8,[1]Revistas!$B$2:$G$62885,5,FALSE)</f>
        <v>4 DE 87</v>
      </c>
      <c r="J8" s="7" t="str">
        <f>VLOOKUP(N8,[1]Revistas!$B$2:$G$62885,6,FALSE)</f>
        <v>SI</v>
      </c>
      <c r="K8" s="7" t="s">
        <v>47</v>
      </c>
      <c r="L8" s="7" t="s">
        <v>48</v>
      </c>
      <c r="M8" s="7">
        <v>8</v>
      </c>
      <c r="N8" s="7" t="s">
        <v>49</v>
      </c>
      <c r="O8" s="7" t="s">
        <v>50</v>
      </c>
      <c r="P8" s="7">
        <v>2020</v>
      </c>
      <c r="Q8" s="7">
        <v>241</v>
      </c>
      <c r="R8" s="7"/>
      <c r="S8" s="7"/>
      <c r="T8" s="7">
        <v>119909</v>
      </c>
    </row>
    <row r="9" spans="2:52" s="1" customFormat="1">
      <c r="B9" s="6" t="s">
        <v>51</v>
      </c>
      <c r="C9" s="6" t="s">
        <v>52</v>
      </c>
      <c r="D9" s="6" t="s">
        <v>53</v>
      </c>
      <c r="E9" s="7" t="s">
        <v>23</v>
      </c>
      <c r="F9" s="7">
        <f>VLOOKUP(N9,[1]Revistas!$B$2:$G$62863,2,FALSE)</f>
        <v>5.1159999999999997</v>
      </c>
      <c r="G9" s="7" t="str">
        <f>VLOOKUP(N9,[1]Revistas!$B$2:$G$62885,3,FALSE)</f>
        <v>Q1</v>
      </c>
      <c r="H9" s="7" t="str">
        <f>VLOOKUP(N9,[1]Revistas!$B$2:$G$62885,4,FALSE)</f>
        <v>MEDICINE, RESEARCH &amp; EXPERIMENTAL -- SCIE</v>
      </c>
      <c r="I9" s="7" t="str">
        <f>VLOOKUP(N9,[1]Revistas!$B$2:$G$62885,5,FALSE)</f>
        <v>55/195</v>
      </c>
      <c r="J9" s="7" t="str">
        <f>VLOOKUP(N9,[1]Revistas!$B$2:$G$62885,6,FALSE)</f>
        <v>NO</v>
      </c>
      <c r="K9" s="7" t="s">
        <v>54</v>
      </c>
      <c r="L9" s="7" t="s">
        <v>55</v>
      </c>
      <c r="M9" s="7">
        <v>3</v>
      </c>
      <c r="N9" s="7" t="s">
        <v>56</v>
      </c>
      <c r="O9" s="7">
        <v>41306</v>
      </c>
      <c r="P9" s="7">
        <v>2020</v>
      </c>
      <c r="Q9" s="7">
        <v>11</v>
      </c>
      <c r="R9" s="7">
        <v>1</v>
      </c>
      <c r="S9" s="7"/>
      <c r="T9" s="7">
        <v>57</v>
      </c>
    </row>
    <row r="10" spans="2:52" s="1" customFormat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2:52" s="1" customFormat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2:52" s="1" customFormat="1" hidden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2:52" s="1" customFormat="1" hidden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52" s="1" customFormat="1" hidden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2:52" s="1" customFormat="1" hidden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52" s="1" customFormat="1" hidden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52" s="1" customFormat="1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52" s="1" customFormat="1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52" s="1" customFormat="1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52" s="1" customFormat="1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52" s="1" customFormat="1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52" s="1" customFormat="1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52" s="1" customFormat="1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5:52" s="1" customFormat="1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</row>
    <row r="1033" spans="5:52" s="1" customFormat="1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</row>
    <row r="1034" spans="5:52" s="1" customFormat="1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</row>
    <row r="1035" spans="5:52" s="1" customFormat="1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</row>
    <row r="1036" spans="5:52" s="1" customFormat="1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</row>
    <row r="1037" spans="5:52" s="1" customFormat="1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</row>
    <row r="1038" spans="5:52" s="1" customFormat="1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</row>
    <row r="1039" spans="5:52" s="1" customFormat="1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</row>
    <row r="1040" spans="5:52" s="1" customFormat="1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</row>
    <row r="1041" spans="2:52" s="1" customFormat="1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</row>
    <row r="1042" spans="2:52" s="1" customFormat="1" hidden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</row>
    <row r="1043" spans="2:52" s="1" customFormat="1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</row>
    <row r="1044" spans="2:52" s="1" customFormat="1" hidden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</row>
    <row r="1045" spans="2:52" s="9" customFormat="1" hidden="1">
      <c r="B1045" s="9" t="s">
        <v>4</v>
      </c>
      <c r="C1045" s="9" t="s">
        <v>4</v>
      </c>
      <c r="D1045" s="9" t="s">
        <v>4</v>
      </c>
      <c r="E1045" s="8" t="s">
        <v>5</v>
      </c>
      <c r="F1045" s="8" t="s">
        <v>4</v>
      </c>
      <c r="G1045" s="8" t="s">
        <v>6</v>
      </c>
      <c r="H1045" s="8" t="s">
        <v>57</v>
      </c>
      <c r="I1045" s="8" t="s">
        <v>4</v>
      </c>
      <c r="J1045" s="8" t="s">
        <v>9</v>
      </c>
      <c r="K1045" s="8" t="s">
        <v>58</v>
      </c>
      <c r="L1045" s="8"/>
      <c r="M1045" s="8"/>
      <c r="N1045" s="8"/>
      <c r="O1045" s="8"/>
      <c r="P1045" s="8"/>
      <c r="Q1045" s="8"/>
      <c r="R1045" s="8"/>
      <c r="S1045" s="8"/>
      <c r="T1045" s="8"/>
      <c r="U1045" s="8"/>
    </row>
    <row r="1046" spans="2:52" s="9" customFormat="1" hidden="1">
      <c r="B1046" s="9" t="s">
        <v>23</v>
      </c>
      <c r="C1046" s="9">
        <f>DCOUNTA(A4:T1039,C1045,B1045:B1046)</f>
        <v>3</v>
      </c>
      <c r="D1046" s="9" t="s">
        <v>23</v>
      </c>
      <c r="E1046" s="8">
        <f>DSUM(A4:T1040,F4,D1045:D1046)</f>
        <v>22.615000000000002</v>
      </c>
      <c r="F1046" s="8" t="s">
        <v>23</v>
      </c>
      <c r="G1046" s="8" t="s">
        <v>59</v>
      </c>
      <c r="H1046" s="8">
        <f>DCOUNTA(A4:T1040,G4,F1045:G1046)</f>
        <v>3</v>
      </c>
      <c r="I1046" s="8" t="s">
        <v>23</v>
      </c>
      <c r="J1046" s="8" t="s">
        <v>60</v>
      </c>
      <c r="K1046" s="8">
        <f>DCOUNTA(A4:T1040,J4,I1045:J1046)</f>
        <v>1</v>
      </c>
      <c r="L1046" s="8"/>
      <c r="M1046" s="8"/>
      <c r="N1046" s="8"/>
      <c r="O1046" s="8"/>
      <c r="P1046" s="8"/>
      <c r="Q1046" s="8"/>
      <c r="R1046" s="8"/>
      <c r="S1046" s="8"/>
      <c r="T1046" s="8"/>
      <c r="U1046" s="8"/>
    </row>
    <row r="1047" spans="2:52" s="9" customFormat="1" hidden="1"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</row>
    <row r="1048" spans="2:52" s="9" customFormat="1" hidden="1">
      <c r="B1048" s="9" t="s">
        <v>4</v>
      </c>
      <c r="D1048" s="9" t="s">
        <v>4</v>
      </c>
      <c r="E1048" s="8" t="s">
        <v>5</v>
      </c>
      <c r="F1048" s="8" t="s">
        <v>4</v>
      </c>
      <c r="G1048" s="8" t="s">
        <v>6</v>
      </c>
      <c r="H1048" s="8" t="s">
        <v>57</v>
      </c>
      <c r="I1048" s="8" t="s">
        <v>4</v>
      </c>
      <c r="J1048" s="8" t="s">
        <v>9</v>
      </c>
      <c r="K1048" s="8" t="s">
        <v>58</v>
      </c>
      <c r="L1048" s="8"/>
      <c r="M1048" s="8"/>
      <c r="N1048" s="8"/>
      <c r="O1048" s="8"/>
      <c r="P1048" s="8"/>
      <c r="Q1048" s="8"/>
      <c r="R1048" s="8"/>
      <c r="S1048" s="8"/>
      <c r="T1048" s="8"/>
      <c r="U1048" s="8"/>
    </row>
    <row r="1049" spans="2:52" s="9" customFormat="1" hidden="1">
      <c r="B1049" s="9" t="s">
        <v>61</v>
      </c>
      <c r="C1049" s="9">
        <f>DCOUNTA(A4:T1040,E4,B1048:B1049)</f>
        <v>0</v>
      </c>
      <c r="D1049" s="9" t="s">
        <v>61</v>
      </c>
      <c r="E1049" s="8">
        <f>DSUM(A4:T1040,E1048,D1048:D1049)</f>
        <v>0</v>
      </c>
      <c r="F1049" s="8" t="s">
        <v>61</v>
      </c>
      <c r="G1049" s="8" t="s">
        <v>59</v>
      </c>
      <c r="H1049" s="8">
        <f>DCOUNTA(A4:T1040,G4,F1048:G1049)</f>
        <v>0</v>
      </c>
      <c r="I1049" s="8" t="s">
        <v>61</v>
      </c>
      <c r="J1049" s="8" t="s">
        <v>60</v>
      </c>
      <c r="K1049" s="8">
        <f>DCOUNTA(A4:T1040,J4,I1048:J1049)</f>
        <v>0</v>
      </c>
      <c r="L1049" s="8"/>
      <c r="M1049" s="8"/>
      <c r="N1049" s="8"/>
      <c r="O1049" s="8"/>
      <c r="P1049" s="8"/>
      <c r="Q1049" s="8"/>
      <c r="R1049" s="8"/>
      <c r="S1049" s="8"/>
      <c r="T1049" s="8"/>
      <c r="U1049" s="8"/>
    </row>
    <row r="1050" spans="2:52" s="9" customFormat="1" hidden="1"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</row>
    <row r="1051" spans="2:52" s="9" customFormat="1" hidden="1">
      <c r="B1051" s="9" t="s">
        <v>4</v>
      </c>
      <c r="D1051" s="9" t="s">
        <v>4</v>
      </c>
      <c r="E1051" s="8" t="s">
        <v>5</v>
      </c>
      <c r="F1051" s="8" t="s">
        <v>4</v>
      </c>
      <c r="G1051" s="8" t="s">
        <v>6</v>
      </c>
      <c r="H1051" s="8" t="s">
        <v>57</v>
      </c>
      <c r="I1051" s="8" t="s">
        <v>4</v>
      </c>
      <c r="J1051" s="8" t="s">
        <v>9</v>
      </c>
      <c r="K1051" s="8" t="s">
        <v>58</v>
      </c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AY1051" s="9" t="s">
        <v>62</v>
      </c>
      <c r="AZ1051" s="9" t="s">
        <v>63</v>
      </c>
    </row>
    <row r="1052" spans="2:52" s="9" customFormat="1" hidden="1">
      <c r="B1052" s="9" t="s">
        <v>64</v>
      </c>
      <c r="C1052" s="9">
        <f>DCOUNTA(A4:T1040,E4,B1051:B1052)</f>
        <v>0</v>
      </c>
      <c r="D1052" s="9" t="s">
        <v>64</v>
      </c>
      <c r="E1052" s="8">
        <f>DSUM(A4:T1040,F4,D1051:D1052)</f>
        <v>0</v>
      </c>
      <c r="F1052" s="8" t="s">
        <v>64</v>
      </c>
      <c r="G1052" s="8" t="s">
        <v>59</v>
      </c>
      <c r="H1052" s="8">
        <f>DCOUNTA(A4:T1040,G4,F1051:G1052)</f>
        <v>0</v>
      </c>
      <c r="I1052" s="8" t="s">
        <v>64</v>
      </c>
      <c r="J1052" s="8" t="s">
        <v>60</v>
      </c>
      <c r="K1052" s="8">
        <f>DCOUNTA(A4:T1040,J4,I1051:J1052)</f>
        <v>0</v>
      </c>
      <c r="L1052" s="8"/>
      <c r="M1052" s="8"/>
      <c r="N1052" s="8"/>
      <c r="O1052" s="8"/>
      <c r="P1052" s="8"/>
      <c r="Q1052" s="8"/>
      <c r="R1052" s="8"/>
      <c r="S1052" s="8"/>
      <c r="T1052" s="8"/>
      <c r="U1052" s="8"/>
    </row>
    <row r="1053" spans="2:52" s="9" customFormat="1" hidden="1"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</row>
    <row r="1054" spans="2:52" s="9" customFormat="1" hidden="1">
      <c r="B1054" s="9" t="s">
        <v>4</v>
      </c>
      <c r="D1054" s="9" t="s">
        <v>4</v>
      </c>
      <c r="E1054" s="8" t="s">
        <v>5</v>
      </c>
      <c r="F1054" s="8" t="s">
        <v>4</v>
      </c>
      <c r="G1054" s="8" t="s">
        <v>6</v>
      </c>
      <c r="H1054" s="8" t="s">
        <v>57</v>
      </c>
      <c r="I1054" s="8" t="s">
        <v>4</v>
      </c>
      <c r="J1054" s="8" t="s">
        <v>9</v>
      </c>
      <c r="K1054" s="8" t="s">
        <v>58</v>
      </c>
      <c r="L1054" s="8"/>
      <c r="M1054" s="8"/>
      <c r="N1054" s="8"/>
      <c r="O1054" s="8"/>
      <c r="P1054" s="8"/>
      <c r="Q1054" s="8"/>
      <c r="R1054" s="8"/>
      <c r="S1054" s="8"/>
      <c r="T1054" s="8"/>
      <c r="U1054" s="8"/>
    </row>
    <row r="1055" spans="2:52" s="9" customFormat="1" hidden="1">
      <c r="B1055" s="9" t="s">
        <v>31</v>
      </c>
      <c r="C1055" s="9">
        <f>DCOUNTA(C4:T1040,E4,B1054:B1055)</f>
        <v>1</v>
      </c>
      <c r="D1055" s="9" t="s">
        <v>31</v>
      </c>
      <c r="E1055" s="8">
        <f>DSUM(A4:T1040,F4,D1054:D1055)</f>
        <v>4.3</v>
      </c>
      <c r="F1055" s="8" t="s">
        <v>31</v>
      </c>
      <c r="G1055" s="8" t="s">
        <v>59</v>
      </c>
      <c r="H1055" s="8">
        <f>DCOUNTA(A4:T1040,G4,F1054:G1055)</f>
        <v>1</v>
      </c>
      <c r="I1055" s="8" t="s">
        <v>31</v>
      </c>
      <c r="J1055" s="8" t="s">
        <v>60</v>
      </c>
      <c r="K1055" s="8">
        <f>DCOUNTA(A4:T1040,J4,I1054:J1055)</f>
        <v>0</v>
      </c>
      <c r="L1055" s="8"/>
      <c r="M1055" s="8"/>
      <c r="N1055" s="8"/>
      <c r="O1055" s="8"/>
      <c r="P1055" s="8"/>
      <c r="Q1055" s="8"/>
      <c r="R1055" s="8"/>
      <c r="S1055" s="8"/>
      <c r="T1055" s="8"/>
      <c r="U1055" s="8"/>
    </row>
    <row r="1056" spans="2:52" s="9" customFormat="1" hidden="1"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</row>
    <row r="1057" spans="2:52" s="9" customFormat="1" hidden="1"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</row>
    <row r="1058" spans="2:52" s="9" customFormat="1" hidden="1">
      <c r="B1058" s="9" t="s">
        <v>4</v>
      </c>
      <c r="D1058" s="9" t="s">
        <v>4</v>
      </c>
      <c r="E1058" s="8" t="s">
        <v>5</v>
      </c>
      <c r="F1058" s="8" t="s">
        <v>4</v>
      </c>
      <c r="G1058" s="8" t="s">
        <v>6</v>
      </c>
      <c r="H1058" s="8" t="s">
        <v>57</v>
      </c>
      <c r="I1058" s="8" t="s">
        <v>4</v>
      </c>
      <c r="J1058" s="8" t="s">
        <v>9</v>
      </c>
      <c r="K1058" s="8" t="s">
        <v>58</v>
      </c>
      <c r="L1058" s="8"/>
      <c r="M1058" s="8"/>
      <c r="N1058" s="8"/>
      <c r="O1058" s="8"/>
      <c r="P1058" s="8"/>
      <c r="Q1058" s="8"/>
      <c r="R1058" s="8"/>
      <c r="S1058" s="8"/>
      <c r="T1058" s="8"/>
      <c r="U1058" s="8"/>
    </row>
    <row r="1059" spans="2:52" s="9" customFormat="1" hidden="1">
      <c r="B1059" s="9" t="s">
        <v>65</v>
      </c>
      <c r="C1059" s="9">
        <f>DCOUNTA(A4:T1040,E4,B1058:B1059)</f>
        <v>0</v>
      </c>
      <c r="D1059" s="9" t="s">
        <v>65</v>
      </c>
      <c r="E1059" s="8">
        <f>DSUM(A4:T1040,F4,D1058:D1059)</f>
        <v>0</v>
      </c>
      <c r="F1059" s="8" t="s">
        <v>65</v>
      </c>
      <c r="G1059" s="8" t="s">
        <v>59</v>
      </c>
      <c r="H1059" s="8">
        <f>DCOUNTA(A4:T1040,G4,F1058:G1059)</f>
        <v>0</v>
      </c>
      <c r="I1059" s="8" t="s">
        <v>65</v>
      </c>
      <c r="J1059" s="8" t="s">
        <v>60</v>
      </c>
      <c r="K1059" s="8">
        <f>DCOUNTA(A4:T1040,J4,I1058:J1059)</f>
        <v>0</v>
      </c>
      <c r="L1059" s="8"/>
      <c r="M1059" s="8"/>
      <c r="N1059" s="8"/>
      <c r="O1059" s="8"/>
      <c r="P1059" s="8"/>
      <c r="Q1059" s="8"/>
      <c r="R1059" s="8"/>
      <c r="S1059" s="8"/>
      <c r="T1059" s="8"/>
      <c r="U1059" s="8"/>
    </row>
    <row r="1060" spans="2:52" s="9" customFormat="1" hidden="1"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</row>
    <row r="1061" spans="2:52" s="9" customFormat="1" hidden="1">
      <c r="B1061" s="9" t="s">
        <v>4</v>
      </c>
      <c r="D1061" s="9" t="s">
        <v>4</v>
      </c>
      <c r="E1061" s="8" t="s">
        <v>5</v>
      </c>
      <c r="F1061" s="8" t="s">
        <v>4</v>
      </c>
      <c r="G1061" s="8" t="s">
        <v>6</v>
      </c>
      <c r="H1061" s="8" t="s">
        <v>57</v>
      </c>
      <c r="I1061" s="8" t="s">
        <v>4</v>
      </c>
      <c r="J1061" s="8" t="s">
        <v>9</v>
      </c>
      <c r="K1061" s="8" t="s">
        <v>58</v>
      </c>
      <c r="L1061" s="8"/>
      <c r="M1061" s="8"/>
      <c r="N1061" s="8"/>
      <c r="O1061" s="8"/>
      <c r="P1061" s="8"/>
      <c r="Q1061" s="8"/>
      <c r="R1061" s="8"/>
      <c r="S1061" s="8"/>
      <c r="T1061" s="8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</row>
    <row r="1062" spans="2:52" s="9" customFormat="1" hidden="1">
      <c r="B1062" s="9" t="s">
        <v>39</v>
      </c>
      <c r="C1062" s="9">
        <f>DCOUNTA(B4:T1040,B1061,B1061:B1062)</f>
        <v>1</v>
      </c>
      <c r="D1062" s="9" t="s">
        <v>39</v>
      </c>
      <c r="E1062" s="8">
        <f>DSUM(A4:T1040,F4,D1061:D1062)</f>
        <v>3.1429999999999998</v>
      </c>
      <c r="F1062" s="8" t="s">
        <v>39</v>
      </c>
      <c r="G1062" s="8" t="s">
        <v>59</v>
      </c>
      <c r="H1062" s="8">
        <f>DCOUNTA(A4:T1040,G4,F1061:G1062)</f>
        <v>0</v>
      </c>
      <c r="I1062" s="8" t="s">
        <v>39</v>
      </c>
      <c r="J1062" s="8" t="s">
        <v>60</v>
      </c>
      <c r="K1062" s="8">
        <f>DCOUNTA(A4:T1040,J4,I1061:J1062)</f>
        <v>0</v>
      </c>
      <c r="L1062" s="8"/>
      <c r="M1062" s="8"/>
      <c r="N1062" s="8"/>
      <c r="O1062" s="8"/>
      <c r="P1062" s="8"/>
      <c r="Q1062" s="8"/>
      <c r="R1062" s="8"/>
      <c r="S1062" s="8"/>
      <c r="T1062" s="8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</row>
    <row r="1063" spans="2:52" s="9" customFormat="1"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</row>
    <row r="1064" spans="2:52" s="9" customFormat="1" ht="15.75">
      <c r="C1064" s="10" t="s">
        <v>66</v>
      </c>
      <c r="D1064" s="10" t="s">
        <v>67</v>
      </c>
      <c r="E1064" s="10" t="s">
        <v>68</v>
      </c>
      <c r="F1064" s="10" t="s">
        <v>69</v>
      </c>
      <c r="G1064" s="10" t="s">
        <v>70</v>
      </c>
      <c r="H1064" s="8"/>
      <c r="I1064" s="8"/>
      <c r="J1064" s="8"/>
      <c r="K1064" s="8"/>
      <c r="L1064" s="8"/>
      <c r="M1064" s="8"/>
      <c r="N1064" s="8"/>
      <c r="O1064" s="11"/>
      <c r="P1064" s="8"/>
      <c r="Q1064" s="8"/>
      <c r="R1064" s="8"/>
      <c r="S1064" s="8"/>
      <c r="T1064" s="8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</row>
    <row r="1065" spans="2:52" s="9" customFormat="1" ht="15.75">
      <c r="C1065" s="12">
        <f>C1046</f>
        <v>3</v>
      </c>
      <c r="D1065" s="13" t="s">
        <v>71</v>
      </c>
      <c r="E1065" s="13">
        <f>E1046</f>
        <v>22.615000000000002</v>
      </c>
      <c r="F1065" s="12">
        <f>H1046</f>
        <v>3</v>
      </c>
      <c r="G1065" s="12">
        <f>K1046</f>
        <v>1</v>
      </c>
      <c r="H1065" s="8"/>
      <c r="I1065" s="8"/>
      <c r="J1065" s="8"/>
      <c r="K1065" s="8"/>
      <c r="L1065" s="8"/>
      <c r="M1065" s="8"/>
      <c r="N1065" s="8"/>
      <c r="O1065" s="11"/>
      <c r="P1065" s="8"/>
      <c r="Q1065" s="8"/>
      <c r="R1065" s="8"/>
      <c r="S1065" s="8"/>
      <c r="T1065" s="8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</row>
    <row r="1066" spans="2:52" s="9" customFormat="1" ht="15.75">
      <c r="C1066" s="12">
        <f>C1049</f>
        <v>0</v>
      </c>
      <c r="D1066" s="13" t="s">
        <v>72</v>
      </c>
      <c r="E1066" s="13">
        <f>E1049</f>
        <v>0</v>
      </c>
      <c r="F1066" s="12">
        <f>H1049</f>
        <v>0</v>
      </c>
      <c r="G1066" s="12">
        <f>K1049</f>
        <v>0</v>
      </c>
      <c r="H1066" s="8"/>
      <c r="I1066" s="8"/>
      <c r="J1066" s="8"/>
      <c r="K1066" s="8"/>
      <c r="L1066" s="8"/>
      <c r="M1066" s="8"/>
      <c r="N1066" s="8"/>
      <c r="O1066" s="11"/>
      <c r="P1066" s="8"/>
      <c r="Q1066" s="8"/>
      <c r="R1066" s="8"/>
      <c r="S1066" s="8"/>
      <c r="T1066" s="8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</row>
    <row r="1067" spans="2:52" s="9" customFormat="1" ht="15.75">
      <c r="C1067" s="12">
        <f>C1052</f>
        <v>0</v>
      </c>
      <c r="D1067" s="13" t="s">
        <v>73</v>
      </c>
      <c r="E1067" s="13">
        <f>E1052</f>
        <v>0</v>
      </c>
      <c r="F1067" s="12">
        <f>H1052</f>
        <v>0</v>
      </c>
      <c r="G1067" s="12">
        <f>K1052</f>
        <v>0</v>
      </c>
      <c r="H1067" s="8"/>
      <c r="I1067" s="8"/>
      <c r="J1067" s="8"/>
      <c r="K1067" s="8"/>
      <c r="L1067" s="8"/>
      <c r="M1067" s="8"/>
      <c r="N1067" s="8"/>
      <c r="O1067" s="11"/>
      <c r="P1067" s="8"/>
      <c r="Q1067" s="8"/>
      <c r="R1067" s="8"/>
      <c r="S1067" s="8"/>
      <c r="T1067" s="8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</row>
    <row r="1068" spans="2:52" s="9" customFormat="1" ht="15.75">
      <c r="C1068" s="12">
        <f>C1055</f>
        <v>1</v>
      </c>
      <c r="D1068" s="13" t="s">
        <v>74</v>
      </c>
      <c r="E1068" s="13">
        <f>E1055</f>
        <v>4.3</v>
      </c>
      <c r="F1068" s="12">
        <f>H1055</f>
        <v>1</v>
      </c>
      <c r="G1068" s="12">
        <f>K1055</f>
        <v>0</v>
      </c>
      <c r="H1068" s="8"/>
      <c r="I1068" s="8"/>
      <c r="J1068" s="8"/>
      <c r="K1068" s="8"/>
      <c r="L1068" s="8"/>
      <c r="M1068" s="8"/>
      <c r="N1068" s="8"/>
      <c r="O1068" s="11"/>
      <c r="P1068" s="8"/>
      <c r="Q1068" s="8"/>
      <c r="R1068" s="8"/>
      <c r="S1068" s="8"/>
      <c r="T1068" s="8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</row>
    <row r="1069" spans="2:52" s="9" customFormat="1" ht="15.75">
      <c r="C1069" s="12">
        <f>C1059</f>
        <v>0</v>
      </c>
      <c r="D1069" s="13" t="s">
        <v>65</v>
      </c>
      <c r="E1069" s="13">
        <f>E1059</f>
        <v>0</v>
      </c>
      <c r="F1069" s="12">
        <f>H1059</f>
        <v>0</v>
      </c>
      <c r="G1069" s="12">
        <f>K1059</f>
        <v>0</v>
      </c>
      <c r="H1069" s="8"/>
      <c r="I1069" s="8"/>
      <c r="J1069" s="8"/>
      <c r="K1069" s="8"/>
      <c r="L1069" s="8"/>
      <c r="M1069" s="8"/>
      <c r="N1069" s="8"/>
      <c r="O1069" s="11"/>
      <c r="P1069" s="8"/>
      <c r="Q1069" s="8"/>
      <c r="R1069" s="8"/>
      <c r="S1069" s="8"/>
      <c r="T1069" s="8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2:52" s="9" customFormat="1" ht="15.75">
      <c r="C1070" s="12">
        <f>C1062</f>
        <v>1</v>
      </c>
      <c r="D1070" s="13" t="s">
        <v>75</v>
      </c>
      <c r="E1070" s="13">
        <f>E1062</f>
        <v>3.1429999999999998</v>
      </c>
      <c r="F1070" s="12">
        <f>H1062</f>
        <v>0</v>
      </c>
      <c r="G1070" s="12">
        <f>K1062</f>
        <v>0</v>
      </c>
      <c r="H1070" s="8"/>
      <c r="I1070" s="8"/>
      <c r="J1070" s="8"/>
      <c r="K1070" s="8"/>
      <c r="L1070" s="8"/>
      <c r="M1070" s="8"/>
      <c r="N1070" s="8"/>
      <c r="O1070" s="11"/>
      <c r="P1070" s="8"/>
      <c r="Q1070" s="8"/>
      <c r="R1070" s="8"/>
      <c r="S1070" s="8"/>
      <c r="T1070" s="8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2:52" s="9" customFormat="1" ht="15.75">
      <c r="C1071" s="14"/>
      <c r="D1071" s="10" t="s">
        <v>76</v>
      </c>
      <c r="E1071" s="10">
        <f>E1065</f>
        <v>22.615000000000002</v>
      </c>
      <c r="F1071" s="14"/>
      <c r="G1071" s="8"/>
      <c r="H1071" s="8"/>
      <c r="I1071" s="8"/>
      <c r="J1071" s="8"/>
      <c r="K1071" s="8"/>
      <c r="L1071" s="8"/>
      <c r="M1071" s="8"/>
      <c r="N1071" s="8"/>
      <c r="O1071" s="11"/>
      <c r="P1071" s="8"/>
      <c r="Q1071" s="8"/>
      <c r="R1071" s="8"/>
      <c r="S1071" s="8"/>
      <c r="T1071" s="8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2:52" s="9" customFormat="1" ht="15.75">
      <c r="C1072" s="14"/>
      <c r="D1072" s="10" t="s">
        <v>77</v>
      </c>
      <c r="E1072" s="10">
        <f>E1065+E1066+E1067+E1068+E1069+E1070</f>
        <v>30.058000000000003</v>
      </c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  <row r="1073" spans="5:20" s="1" customFormat="1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52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52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52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52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52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52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</row>
    <row r="2327" spans="5:52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</row>
    <row r="2328" spans="5:52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</row>
    <row r="2329" spans="5:52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</row>
    <row r="2330" spans="5:52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</row>
    <row r="2331" spans="5:52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</row>
    <row r="2332" spans="5:52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</row>
    <row r="2333" spans="5:52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</row>
    <row r="2334" spans="5:52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</row>
    <row r="2335" spans="5:52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</row>
    <row r="2336" spans="5:52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</row>
    <row r="2337" spans="5:52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</row>
    <row r="2338" spans="5:52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2021-02-17T22:42:55Z</dcterms:created>
  <dcterms:modified xsi:type="dcterms:W3CDTF">2021-02-17T22:43:03Z</dcterms:modified>
</cp:coreProperties>
</file>