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<sst xmlns="http://schemas.openxmlformats.org/spreadsheetml/2006/main" count="250" uniqueCount="123">
  <si>
    <t>MEDICINA INTERNA Y ENFERMEDADES SISTÉMICAS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</si>
  <si>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</si>
  <si>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</si>
  <si>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</si>
  <si>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</si>
  <si>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</si>
  <si>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</si>
  <si>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</si>
  <si>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</si>
  <si>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</si>
  <si>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</si>
  <si>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</si>
  <si>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</si>
  <si>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</si>
  <si>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</si>
  <si>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</si>
  <si>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</si>
  <si>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</si>
  <si>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</si>
  <si>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</si>
  <si>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Martinez-Lacalzada, M; Viteri-Noel, A; Manzano, L; Fabregate, M; Rubio-Rivas, M; Garcia, SL; Arnalich-Fernandez, F; Beato-Perez, JL; Vargas-Nunez, JA; Calvo-Manuel, E; Espino-Alvarez, AC; Freire-Castro, SJ; Loureiro-Amigo, J; Fontan, PMP; Pina, A; Suarez, AMA; Silva-Asiain, A; Garcia-Lopez, B; del Pino, JL; Sanz-Canovas, J; Chazarra-Perez, P; Garcia-Garcia, GM; Nunez-Cortes, JM; Casas-Rojo, JM; Gomez-Huelgas, R</t>
  </si>
  <si>
    <t>Predicting critical illness on initial diagnosis of COVID-19 based on easily obtained clinical variables: development and validation of the PRIORITY model</t>
  </si>
  <si>
    <t>CLINICAL MICROBIOLOGY AND INFECTION</t>
  </si>
  <si>
    <t>Article</t>
  </si>
  <si>
    <t>[Martinez-Lacalzada, Miguel; Viteri-Noel, Adrian; Manzano, Luis; Fabregate, Martin] Hosp Univ Ramon y Cajal, Dept Internal Med, IRYCIS, Madrid, Spain; [Manzano, Luis] Univ Alcala UAH, Fac Med, Madrid, Spain; [Rubio-Rivas, Manuel] Bellvitge Univ Hosp IDIBELL, Dept Internal Med, Barcelona, Spain; [Garcia, Sara Luis; Nunez-Cortes, Jesus Millan] Gregorio Maranon Univ Hosp, Dept Internal Med, Madrid, Spain; [Arnalich-Fernandez, Francisco] La Paz Univ Hosp, Dept Internal Med, Madrid, Spain; [Beato-Perez, Jose Luis] Albacete Univ Hosp Complex, Dept Internal Med, Albacete, Spain; [Vargas-Nunez, Juan Antonio] Puerta de Hierro Univ Hosp, Dept Internal Med, Madrid, Spain; [Calvo-Manuel, Elpidio] San Carlos Clin Hosp, Dept Internal Med, Madrid, Spain; [Espino-Alvarez, Alexia Constanza] La Princesa Univ Hosp, Dept Internal Med, Madrid, Spain; [Freire-Castro, Santiago J.] A Coruna Univ Hosp, Dept Internal Med, La Coruna, Spain; [Loureiro-Amigo, Jose] Moises Broggi Hosp, Dept Internal Med, Barcelona, Spain; [Fontan, Paula Maria Pesqueira] Santiago Clin Hosp, Dept Internal Med, Santiago De Compostela, A Coruna, Spain; [Pina, Adela] Univ Valencia, Dr Peset Univ Hosp, Dept Internal Med, Valencia, Spain; [Suarez, Ana Maria Alvarez] Cabuenes Hosp, Dept Internal Med, Gijon, Asturias, Spain; [Silva-Asiain, Andrea] Nuestra Senora Del Prado Hosp, Dept Internal Med, Toledo, Spain; [Garcia-Lopez, Beatriz] Zamora Hosp Complex, Dept Internal Med, Zamora, Spain; [del Pino, Jairo Luque] Costa Del Sol Hosp, Dept Internal Med, Malaga, Spain; [Sanz-Canovas, Jaime; Gomez-Huelgas, Ricardo] Univ Malaga UMA, Dept Internal Med, Reg Univ Hosp Malaga, Biomed Res Inst Malaga IBIMA, Malaga, Spain; [Chazarra-Perez, Paloma] San Juan de Alicante Univ Hosp, Gen Internal Med Dept, Alicante, Spain; [Garcia-Garcia, Gema Maria] Badajoz Univ Hosp Complex, Dept Internal Med, Badajoz, Spain; [Casas-Rojo, Jose Manuel] Infanta Cristina Univ Hosp, Dept Internal Med, Madrid, Spain</t>
  </si>
  <si>
    <t>Manzano, L (corresponding author), Hosp Univ Ramon y Cajal, Serv Med Interna, Ctra Colmenar Viejo,Km 9,100, Madrid 28034, Spain.</t>
  </si>
  <si>
    <t>1198-743X</t>
  </si>
  <si>
    <t>DEC</t>
  </si>
  <si>
    <t>Estrada, ADB; Parra, JC; Carracedo, EF; Miguez, AM; Martinez, AR; Rubio, EM; Rubio-Rivas, M; Agudo, P; Fernandez, FA; Perez, VE; Martinez, MLT; Vieitez, AC; Fontan, PMP; Bustamante, M; Freire, SJ; Oriol-Bermudez, I; Artero, A; Sierra, JO; Manrique, MA; Carrasco-Sanchez, HFJ; Vento, VC; Garcia, GMG; Cubero-Morais, P; Casas-Rojo, JM; Nunez-Cortes, JM</t>
  </si>
  <si>
    <t>Inadequate use of antibiotics in the covid-19 era: effectiveness of antibiotic therapy</t>
  </si>
  <si>
    <t>BMC INFECTIOUS DISEASES</t>
  </si>
  <si>
    <t>[Bendala Estrada, Alejandro David; Fernandez Carracedo, Eduardo; Muino Miguez, Antonio; Millan Nunez-Cortes, Jesus] Gregorio Maranon Gen Univ Hosp, Internal Med Dept, Madrid, Spain; [Calderon Parra, Jorge; Ramos Martinez, Antonio; Munez Rubio, Elena] Puerta Hierro Majadahonda Univ Hosp, Internal Med Dept, Madrid, Spain; [Rubio-Rivas, Manuel] Bellvitge Univ Hosp IDIBELL, Internal Med Dept, Barcelona, Spain; [Agudo, Paloma] 12 Octubre Univ Hosp, Internal Med Dept, Madrid, Spain; [Arnalich Fernandez, Francisco] La Paz Univ Hosp, Internal Med Dept, Madrid, Spain; [Estrada Perez, Vicente] San Carlos Clin Hosp, Internal Med Dept, Madrid, Spain; [Taboada Martinez, Maria Luisa] Cabuenes Univ Hosp, Internal Med Dept, Gijon, Asturias, Spain; [Crestelo Vieitez, Anxela] Royo Villanova Hosp, Internal Med Dept, Zaragoza, Spain; [Pesqueira Fontan, Paula Maria] Santiago Clin Hosp, Internal Med Dept, Santiago De Compostela, A Coruna, Spain; [Bustamante, Marta] La Princesa Univ Hosp, Internal Med Dept, Madrid, Spain; [Freire, Santiago J.] A Coruna Univ Hosp, Internal Med Dept, La Coruna, Spain; [Oriol-Bermudez, Isabel] Moises Broggi Hosp, Internal Med Dept, Infect Dis, Barcelona, Spain; [Artero, Arturo] Dr Peset Univ Hosp, Internal Med Dept, Valencia, Spain; [Olalla Sierra, Julian] Costa del Sol Hosp, Internal Med Dept, Malaga, Spain; [Areses Manrique, Maria] Santa Marina Hosp, Internal Med Dept, Bilbao, Spain; [Javier Carrasco-Sanchez, H. Francisco] Juan Ramon Jimenez Univ Hosp, Internal Med Dept, Huelva, Spain; [Carolina Vento, Vanessa] Henares Hosp, Internal Med Dept, Madrid, Spain; [Garcia Garcia, Gema Maria] Badajoz Univ Hosp Complex, Internal Med Dept, Badajoz, Spain; [Cubero-Morais, Pablo] Rio Hortega Univ Hosp, Internal Med Dept, Reg Hlth Management Castilla &amp; Leon SACYL, Valladolid, Spain; [Casas-Rojo, Jose-Manuel] Infanta Cristina Univ Hosp, Internal Med Dept, Madrid, Spain</t>
  </si>
  <si>
    <t>Estrada, ADB (corresponding author), Gregorio Maranon Gen Univ Hosp, Internal Med Dept, Madrid, Spain.</t>
  </si>
  <si>
    <t>1471-2334</t>
  </si>
  <si>
    <t>NOV 8</t>
  </si>
  <si>
    <t/>
  </si>
  <si>
    <t>Garcia-Cervera, C; Giner-Galvan, V; Wikman-Jorgensen, P; Laureiro, J; Rubio-Rivas, M; Arena, AG; Arnalich-Fernandez, F; Perez, JLB; Nunez, JAV; Igual, JJG; Diez-Manglano, J; Bailon, MM; Blanco, MJG; Castro, SJF; Lobo, JA; Manzano, L; Gamboa, JOM; Perez, LA; Moraleja, JG; Hernaiz, RC; Alegria, JG; Noya, AG; Huelgas, RG; Bermejo, CL; Santos, JMA</t>
  </si>
  <si>
    <t>Estimation of Admission D-dimer Cut-off Value to Predict Venous Thrombotic Events in Hospitalized COVID-19 Patients: Analysis of the SEMI-COVID-19 Registry</t>
  </si>
  <si>
    <t>JOURNAL OF GENERAL INTERNAL MEDICINE</t>
  </si>
  <si>
    <t>[Garcia-Cervera, Carles; Giner-Galvan, Vicente; Wikman-Jorgensen, Philip] Hosp Univ San Juan de Alicante, Gen Internal Med Dept, Alicante, Spain; [Giner-Galvan, Vicente] Miguel Hernandez Univ, Dept Clin Med, Fac Med, Alicante, Spain; [Giner-Galvan, Vicente; Wikman-Jorgensen, Philip] Generalitat Valenciana, Fdn Fomento Invest Sanitaria &amp; Biomed Comunitat V, Conselleria Sanitat, Valencia, Spain; [Laureiro, Jaime; Lumbreras Bermejo, Carlos] 12 Octubre Univ Hosp, Internal Med Dept, Madrid, Spain; [Rubio-Rivas, Manuel] Bellvitge Univ Hosp IDIBELL, Internal Med Dept, Barcelona, Spain; [Gurjian Arena, Anthony] Gregorio Maranon Univ Hosp, Internal Med Dept, Madrid, Spain; [Arnalich-Fernandez, Francisco] La Paz Univ Hosp, Internal Med Dept, Madrid, Spain; [Beato Perez, Jose Luis] Albacete Univ Hosp Complex, Internal Med Dept, Albacete, Spain; [Vargas Nunez, Juan Antonio] Puerta Hierro Univ Hosp, Internal Med Dept, Madrid, Spain; [Gonzalez Igual, Jesus Javier] Miguel Servet Hosp, Internal Med Dept, Zaragoza, Spain; [Diez-Manglano, Jesus] Royo Villanova Hosp, Internal Med Dept, Zaragoza, Spain; [Mendez Bailon, Manuel] San Carlos Clin Hosp, Internal Med Dept, Madrid, Spain; [Garcia Blanco, Maria Jose] La Princesa Univ Hosp, Internal Med Dept, Madrid, Spain; [Freire Castro, Santiago J.] A Coruna Univ Hosp, Internal Med Dept, La Coruna, Spain; [Aranda Lobo, Judit] Moises Broggi Hosp, Internal Med Dept, Consorci Sanitari Integral, Barcelona, Spain; [Manzano, Luis] Ramon y Cajal Univ Hosp, Internal Med Dept, IRYCIS, Madrid, Spain; [Magallanes Gamboa, Jeffrey Oskar] Nuestra Senora Prado Hosp, Internal Med Dept, Toledo, Spain; [Arribas Perez, Luis] Zamora Hosp Complex, Internal Med Dept, Zamora, Spain; [Gonzalez Moraleja, Julio] Virgen Salud Hosp, Internal Med Dept, Toledo, Spain; [Calderon Hernaiz, Ruth; Anton Santos, Juan Miguel] Infanta Cristina Univ Hosp, Internal Med Dept, Madrid, Spain; [Garcia Alegria, Javier] Costa del Sol Hosp, Internal Med Dept, Malaga, Spain; [Gonzalez Noya, Amara] Ourense Univ Hosp Complex, Internal Med Dept, Orense, Spain; [Gomez Huelgas, Ricardo] Univ Malaga UMA, Reg Univ Hosp Malaga, Biomed Res Inst Malaga IBIMA, Internal Med Dept, Malaga, Spain</t>
  </si>
  <si>
    <t>Wikman-Jorgensen, P (corresponding author), Hosp Univ San Juan de Alicante, Gen Internal Med Dept, Alicante, Spain.</t>
  </si>
  <si>
    <t>0884-8734</t>
  </si>
  <si>
    <t>NOV</t>
  </si>
  <si>
    <t>Ramos-Martinez, A; Parra-Ramirez, LM; Morras, I; Carnevali, M; Jimenez-Ibanez, L; Rubio-Rivas, M; Arnalich, F; Beato, JL; Monge, D; Asin, U; Suarez, C; Freire, SJ; Mendez-Bailon, M; Perales, I; Loureiro-Amigo, J; Gomez-Belda, AB; Pesqueira, PM; Gomez-Huelgas, R; Mella, C; Diez-Garcia, LF; Fernandez-Sola, J; Gonzalez-Ferrer, R; Aroza, M; Anton-Santos, JM; Bermejo, CL</t>
  </si>
  <si>
    <t>Frequency, risk factors, and outcomes of hospital readmissions of COVID-19 patients</t>
  </si>
  <si>
    <t>SCIENTIFIC REPORTS</t>
  </si>
  <si>
    <t>[Ramos-Martinez, Antonio] Hosp Univ Puerta Hierro Majadahonda UAM, IDIPHSA, Internal Med Dept, Infect Dis Unit, Maestro Rodrigo 2, Madrid 28222, Spain; [Parra-Ramirez, Lina Marcela] Hosp Univ Puerta Hierro Majadahonda UAM, IDIPHSA, Prevent Med Dept, Maestro Rodrigo 2, Madrid 28222, Spain; [Morras, Ignacio] Hosp Univ Puerta Hierro Majadahonda UAM, IDIPHSA, Internal Med Dept, Maestro Rodrigo 2, Madrid 28222, Spain; [Carnevali, Maria; Bermejo, Carlos Lumbreras] 12 Octubre Univ Hosp, Internal Med Dept, Av Cordoba S-N, Madrid 28041, Spain; [Jimenez-Ibanez, Lorena] Gregorio Maranon Univ Hosp, Internal Med Dept, Dr Esquerdo 46, Madrid 28007, Spain; [Rubio-Rivas, Manuel] Bellvitge Univ Hosp, Internal Med Dept, Carrer Feixa Llarga S-N, Barcelona 08907, Spain; [Arnalich, Francisco] La Paz Univ Hosp, Internal Med Dept, Paseo Castellana 261, Madrid 28046, Spain; [Beato, Jose Luis] Albacete Univ Hosp Complex, Internal Med Dept, Hermanos Falco 37, Albacete 02006, Spain; [Monge, Daniel] Segovia Hosp Complex, Internal Med Dept, Luis Erik Claveria Neurol S-N, Segovia 40002, Spain; [Asin, Uxua] Miguel Servet Hosp, Internal Med Dept, Paseo Isabel Catolica 1-3, Zaragoza 50009, Spain; [Suarez, Carmen] La Princesa Univ Hosp, Internal Med Dept, Diego Leon 62, Madrid 28006, Spain; [Freire, Santiago Jesus] A Coruna Univ Hosp, Internal Med Dept, Xubias Arriba 84, La Coruna 15006, Spain; [Mendez-Bailon, Manuel] San Carlos Clin Hosp, Internal Med Dept, Prof Martin Lagos S-N, Madrid 28040, Spain; [Perales, Isabel] Infanta Sofia Hosp, Internal Med Dept, Paseo Europa 34, Madrid 28703, Spain; [Loureiro-Amigo, Jose] Moises Broggi Hosp, Internal Med Dept, Carrer Jacint Verdaguer 90, Barcelona 08970, Spain; [Gomez-Belda, Ana Belen] Dr Peset Univ Hosp, Internal Med Dept, Av Gaspar Aguilar 90, Valencia 46017, Spain; [Pesqueira, Paula Maria] Santiago Clin Hosp, Internal Med Dept, Rua Choupana S-N, Santiago De Compostela, A Coruna, Spain; [Gomez-Huelgas, Ricardo] Univ Malaga UMA, Biomed Res Inst Malaga IBIMA, Reg Univ Hosp Malaga, Internal Med Dept, Av Carlos Haya 84, Malaga 29010, Spain; [Mella, Carmen] Hosp Architect Marcide Novoa Santos, Internal Med Dept, Rua Pardo Bazan S-N, Ferrol, A Coruna, Spain; [Diez-Garcia, Luis Felipe] Torrecardenas Hosp, Internal Med Dept, Hermandad Donantes Sangre S-N, Almeria 04009, Spain; [Fernandez-Sola, Joaquim] Clin Barcelona Hosp, Internal Med Dept, Villarroel 170, Barcelona 08036, Spain; [Gonzalez-Ferrer, Ruth] Tajo Hosp, Internal Med Dept, Av Amazonas Cent S-N, Madrid 28300, Spain; [Aroza, Marina] Insular Gran Canaria Hosp, Internal Med Dept, Av Maritima Sur S-N, Las Palmas Gran Canaria 35016, Las Palmas, Spain; [Anton-Santos, Juan Miguel] Infanta Cristina Univ Hosp, Internal Med Dept, Av 9 Junio 2, Madrid 28981, Spain; [Ramos-Martinez, Antonio] Hosp Univ Puerte Hierro Majadahonda Majadahonda, Infect Dis Unit, Calle Maestro Rodrigo 2, Madrid 28222, Spain</t>
  </si>
  <si>
    <t>Ramos-Martinez, A (corresponding author), Hosp Univ Puerta Hierro Majadahonda UAM, IDIPHSA, Internal Med Dept, Infect Dis Unit, Maestro Rodrigo 2, Madrid 28222, Spain.; Ramos-Martinez, A (corresponding author), Hosp Univ Puerte Hierro Majadahonda Majadahonda, Infect Dis Unit, Calle Maestro Rodrigo 2, Madrid 28222, Spain.</t>
  </si>
  <si>
    <t>2045-2322</t>
  </si>
  <si>
    <t>JUL 2</t>
  </si>
  <si>
    <t>Troncoso, JA; Mancheno, JCS; Vidal, AD; Ramos, SA; Mozo, AN; Tejero, TO; Rios, JJ; Rivas, B; Marhuenda, AR; Cabrera, MCV; Robles, EM; Abanades, CS; Fernandez, FA</t>
  </si>
  <si>
    <t>RENAL INVOLVEMENT AND NEED OF RENAL REPLACEMENT THERAPY IN ANCA ASSOCIATED VASCULITIS IN A SPANISH SINGLE-CENTER STUDY</t>
  </si>
  <si>
    <t>ANNALS OF THE RHEUMATIC DISEASES</t>
  </si>
  <si>
    <t>Meeting Abstract</t>
  </si>
  <si>
    <t>[Alvarez Troncoso, J.; Diez Vidal, A.; Noblejas Mozo, A.; Rios, J. J.; Robles Marhuenda, A.; Martinez Robles, E.; Soto Abanades, C.; Arnalich Fernandez, F.] Hosp Univ La Paz, Internal Med, Madrid, Spain; [Santacruz Mancheno, J. C.] Clin Rinones Menydial, Nephrol, Quito, Ecuador; [Afonso Ramos, S.; Olea Tejero, T.; Rivas, B.; Vega Cabrera, M. C.] Hosp Univ La Paz, Nephrol, Madrid, Spain</t>
  </si>
  <si>
    <t>0003-4967</t>
  </si>
  <si>
    <t>JUN</t>
  </si>
  <si>
    <t>Troncoso, JA; Molina, SC; Valdivieso, J; Nozal, P; Marhuenda, AR; Robles, EM; Abanades, CS; Rios, JJ; Mozo, AN; Fernandez, FA</t>
  </si>
  <si>
    <t>MYOSITIS-SPECIFIC ANTIBODIES IN A RETROSPECTIVE SINGLE-CENTER OBSERVATIONAL STUDY</t>
  </si>
  <si>
    <t>[Alvarez Troncoso, J.; Carrasco Molina, S.; Robles Marhuenda, A.; Martinez Robles, E.; Soto Abanades, C.; Rios, J. J.; Noblejas Mozo, A.; Arnalich Fernandez, F.] Hosp Univ La Paz, Internal Med, Madrid, Spain; [Valdivieso, J.; Nozal, P.] Hosp Univ La Paz, Clin Immunol, Madrid, Spain</t>
  </si>
  <si>
    <t>Troncoso, JA; Lopez, CMO; Abanades, CS; Bravo, ER; Santana, LB; Mozo, AN; Robles, EM; Marhuenda, AR; Ruperto, LR; Rios, JJ; Fernandez, FA</t>
  </si>
  <si>
    <t>USEFULNESS OF MULTI-PARAMETRIC EVALUATION INCLUDING MINOR SALIVARY GLAND BIOPSY FOR THE DIFFERENTIAL DIAGNOSIS OF SICCA SYNDROME IN A SPANISH SINGLE-CENTER EXPERIENCE</t>
  </si>
  <si>
    <t>[Alvarez Troncoso, J.; Onoro Lopez, C. M.; Soto Abanades, C.; Noblejas Mozo, A.; Martinez Robles, E.; Robles Marhuenda, A.; Ramos Ruperto, L.; Rios, J. J.; Arnalich Fernandez, F.] Hosp Univ La Paz, Internal Med, Madrid, Spain; [Ruiz Bravo, E.; Blasco Santana, L.] Hosp Univ La Paz, Pathol, Madrid, Spain</t>
  </si>
  <si>
    <t>Roy-Vallejo, E; Purificacion, AS; Pena, JDT; Moreno, BS; Arnalich, F; Blanco, MJG; Miranda, JL; Romero-Cabrera, JL; Gil, CRH; Bascunana, J; Rubio-Rivas, M; Otero, SP; Sempere, VM; Rodriguez-Solis, JB; Sanchez, RG; del Pino, JL; Noya, AG; Navas-Alcantara, MS; Rodriguez, BC; Alcala, JN; Suarez-Lombrana, A; Soler, JA; Gomez-Huelgas, R; Casas-Rojo, JM; Nunez-Cortes, JM</t>
  </si>
  <si>
    <t>Angiotensin-Converting Enzyme Inhibitors and Angiotensin Receptor Blockers Withdrawal Is Associated with Higher Mortality in Hospitalized Patients with COVID-19</t>
  </si>
  <si>
    <t>JOURNAL OF CLINICAL MEDICINE</t>
  </si>
  <si>
    <t>[Roy-Vallejo, Emilia; Sanchez Moreno, Beatriz; Garcia Blanco, Maria Jose] La Princesa Univ Hosp, La Princesa Biomed Res Fdn, Healthcare Res Inst, Dept Internal Med, Madrid 28006, Spain; [Sanchez Purificacion, Aquilino; Arnalich, Francisco; Herrero Gil, Carmen Rosario] Autonomous Univ Madrid, Hosp La Paz, La Paz Univ Hosp, Dept Internal Med,Inst Hlth Res IdiPAZ, Madrid 28046, Spain; [Torres Pena, Jose David; Lopez Miranda, Jose; Romero-Cabrera, Juan Luis] Univ Cordoba, Reina Sofia Univ Hosp, Maimonides Biomed Res Inst Cordoba IMIBIC, Lipids &amp; Atherosclerosis Unit,Dept Internal Med, Cordoba 14004, Spain; [Torres Pena, Jose David; Lopez Miranda, Jose; Romero-Cabrera, Juan Luis] Carlos III Inst Hlth, CIBER Physiopathol Obes &amp; Nutr CIBEROBN, Madrid 28029, Spain; [Bascunana, Jose] 12 Octubre Univ Hosp, Internal Med Dept, Madrid 28041, Spain; [Rubio-Rivas, Manuel] Bellvitge Univ Hosp IDIBELL, Internal Med Dept, Barcelona 08907, Spain; [Pintos Otero, Sara] Zamora Hosp Complex, Internal Med Dept, Zamora 49022, Spain; [Martinez Sempere, Veronica] San Juan de Alicante Univ Hosp, Internal Med Dept, Alacant 03550, Spain; [Ballano Rodriguez-Solis, Jesus] Henares Hosp, Internal Med Dept, Coslada 28822, Spain; [Gil Sanchez, Ricardo] La Fe Univ Hosp, Internal Med Dept, Valencia 46026, Spain; [Luque del Pino, Jairo] Costa Sol Hosp, Internal Med Dept, Marbella 29603, Spain; [Gonzalez Noya, Amara] Ourense Univ Hosp Complex, Internal Med Dept, Orense 32005, Spain; [Navas-Alcantara, Maria Sierra] Infanta Margarita Hosp, Internal Med Dept, Cabra 14940, Spain; [Cortes Rodriguez, Begona] Alto Guadalquivir Hosp, Internal Med Dept, Andujar 23740, Spain; [Alcala, Jose Nicolas] Pozoblanco Hosp, Internal Med Dept, Pozoblanco 14400, Spain; [Suarez-Lombrana, Ana] Platon Hosp, Internal Med Dept, Barcelona 08006, Spain; [Andres Soler, Jorge] Castellon Univ Gen Hosp, Internal Med Dept, Castellon De La Plana 12004, Spain; [Gomez-Huelgas, Ricardo] Univ Malaga, Biomed Res Inst Malaga IBIMA, Reg Univ Hosp Malaga, Internal Med Dept, Malaga 29010, Spain; [Casas-Rojo, Jose Manuel] Infanta Cristina Univ Hosp, Internal Med Dept, Parla 28981, Spain; [Millan Nunez-Cortes, Jesus] Gregorio Maranon Univ Hosp, Internal Med Dept, Madrid 28007, Spain</t>
  </si>
  <si>
    <t>Moreno, BS (corresponding author), La Princesa Univ Hosp, La Princesa Biomed Res Fdn, Healthcare Res Inst, Dept Internal Med, Madrid 28006, Spain.; Pena, JDT (corresponding author), Univ Cordoba, Reina Sofia Univ Hosp, Maimonides Biomed Res Inst Cordoba IMIBIC, Lipids &amp; Atherosclerosis Unit,Dept Internal Med, Cordoba 14004, Spain.; Pena, JDT (corresponding author), Carlos III Inst Hlth, CIBER Physiopathol Obes &amp; Nutr CIBEROBN, Madrid 28029, Spain.</t>
  </si>
  <si>
    <t>2077-0383</t>
  </si>
  <si>
    <t>Lora-Tamayo, J; Maestro, G; Lalueza, A; Rubio-Rivas, M; Paul, GV; Fernandez, FA; Perez, JLB; Nunez, JAV; Barrio, ML; Bermejo, CL</t>
  </si>
  <si>
    <t>Early Lopinavir/ritonavir does not reduce mortality in COVID-19 patients: Results of a large multicenter study</t>
  </si>
  <si>
    <t>JOURNAL OF INFECTION</t>
  </si>
  <si>
    <t>Letter</t>
  </si>
  <si>
    <t>[Lora-Tamayo, Jaime; Maestro, Guillermo; Lalueza, Antonio; Lumbreras Bermejo, Carlos] 12 Octubre Univ Hosp, Res Inst Hosp 12 Octubre I 12 Inst, Internal Med Dept, Madrid, Spain; [Rubio-Rivas, Manuel] Bellvitge Univ Hosp IDIBELL, Internal Med Dept, Lhospitalet De Llobregat, Barcelona, Spain; [Villarreal Paul, Gracia] Gregorio Maranon Univ Hosp, Internal Med Dept, Madrid, Spain; [Arnalich Fernandez, Francisco] La Paz Univ Hosp, Internal Med Dept, Madrid, Spain; [Beato Perez, Jose Luis] Albacete Univ Hosp Complex, Internal Med Dept, Albacete, Spain; [Vargas Nunez, Juan Antonio] Puerta Hierro Univ Hosp, Internal Med Dept, Majadahonda, Madrid, Spain; [Llorente Barrio, Monica] Miguel Servet Hosp, Internal Med Dept, Zaragoza, Spain</t>
  </si>
  <si>
    <t>Lora-Tamayo, J (corresponding author), Hosp Univ 12 Octubre, Serv Med Interna Planta 13, Avda Cordoba S-N, Madrid 28041, Spain.</t>
  </si>
  <si>
    <t>0163-4453</t>
  </si>
  <si>
    <t>Gutierrez, MDA; Rubio-Rivas, M; Gomez, CR; Saez, AM; de Pedro, IP; Homs, N; Garcia, BA; Carvajal, CC; Fernandez, FA; Perez, JLB; Nunez, JAV; Gimenez, LL; Fernandez, CS; Bailon, MM; de Almeida, CT; Moraleja, JG; Garcia-Monge, MD; Amezua, CH; Montero, MDF; Galvan, VG; Sanchez, RG; Saenz, JC; Boixeda, R; Rincon, JMR; Huelgas, RG</t>
  </si>
  <si>
    <t>Autoimmune Diseases and COVID-19 as Risk Factors for Poor Outcomes: Data on 13,940 Hospitalized Patients from the Spanish Nationwide SEMI-COVID-19 Registry</t>
  </si>
  <si>
    <t>[Ayala Gutierrez, Maria del Mar; Romero Gomez, Carlos; Perez de Pedro, Ivan; Gomez Huelgas, Ricardo] Univ Malaga UMA, Reg Univ Hosp Malaga, Biomed Res Inst Malaga IBIMA, Internal Med Dept, Malaga 29010, Spain; [Rubio-Rivas, Manuel; Montero Saez, Abelardo; Homs, Narcis] Bellvitge Univ Hosp IDIBELL, Internal Med Dept, Barcelona 08907, Spain; [Ayuso Garcia, Blanca] 12 Octubre Univ Hosp, Internal Med Dept, Madrid 28041, Spain; [Cuenca Carvajal, Carmen] Gregorio Maranon Univ Hosp, Internal Med Dept, Madrid 28007, Spain; [Arnalich Fernandez, Francisco] La Paz Univ Hosp, Internal Med Dept, Madrid 28046, Spain; [Beato Perez, Jose Luis] Albacete Univ Hosp Complex, Internal Med Dept, Albacete 02006, Spain; [Vargas Nunez, Juan Antonio] Puerta de Hierro Univ Hosp, Internal Med Dept, Majadahonda 28222, Spain; [Letona Gimenez, Laura] Miguel Servet Hosp, Internal Med Dept, Zaragoza 50009, Spain; [Suarez Fernandez, Carmen] La Princesa Univ Hosp, Internal Med Dept, Madrid 28006, Spain; [Mendez Bailon, Manuel] San Carlos Clin Hosp, Internal Med Dept, Madrid 28040, Spain; [Tunon de Almeida, Carlota] Zamora Hosp Complex, Internal Med Dept, Zamora 49022, Spain; [Gonzalez Moraleja, Julio] Virgen de la Salud Hosp, Internal Med Dept, Toledo 45004, Spain; [de Guzman Garcia-Monge, Mayte] Infanta Cristina Univ Hosp, Internal Med Dept, Parla 28981, Spain; [Helguera Amezua, Cristina] Cabuenes Hosp, Internal Med Dept, Gijon 33394, Spain; [Fidalgo Montero, Maria del Pilar] Henares Hosp, Internal Med Dept, Coslada 28822, Spain; [Giner Galvan, Vicente] San Juan de Alicante Univ Hosp, Internal Med Dept, Alacant 03550, Spain; [Gil Sanchez, Ricardo] La Fe Univ Hosp, Internal Med Dept, Valencia 46026, Spain; [Collado Saenz, Jorge] San Pedro Hosp, Internal Med Dept, Logrono 26006, Spain; [Boixeda, Ramon] Mataro Hosp, Internal Med Dept, E-08304 Mataro, Spain; [Ramos Rincon, Jose Manuel] Miguel Hernandez Univ Elche, Dept Clin Med, Alicante 03202, Spain</t>
  </si>
  <si>
    <t>Gutierrez, MDA (corresponding author), Univ Malaga UMA, Reg Univ Hosp Malaga, Biomed Res Inst Malaga IBIMA, Internal Med Dept, Malaga 29010, Spain.</t>
  </si>
  <si>
    <t>MAY</t>
  </si>
  <si>
    <t>Rubio-Rivas, M; Corbella, X; Formiga, F; Fernandez, EM; Escalante, MDM; Fernandez, IB; Fernandez, FA; Del Corral-Beamonte, E; Lalueza, A; Virto, AP; Vallejo, ER; Loureiro-Amigo, J; Suarez, AMA; Abadia-Otero, J; De La Chica, MN; Gonzalez, RE; Milian, AH; Manrique, MA; Encinar, JCB; Noya, AG; Ferrer, RG; Aguilera, MP; Sanchez, RG; Nunez-Cortes, JM; Casas-Rojo, JM</t>
  </si>
  <si>
    <t>Risk Categories in COVID-19 Based on Degrees of Inflammation: Data on More Than 17,000 Patients from the Spanish SEMI-COVID-19 Registry</t>
  </si>
  <si>
    <t>[Rubio-Rivas, Manuel; Corbella, Xavier; Formiga, Francesc] Univ Barcelona, Bellvitge Univ Hosp, Bellvitge Biomed Res Inst IDIBELL, Dept Internal Med, Barcelona 08907, Spain; [Corbella, Xavier] Univ Int Catalunya, Sch Med, Hestia Chair Integrated Hlth &amp; Social Care, Barcelona 08017, Spain; [Menendez Fernandez, Estela] San Pedro Hosp, Dept Internal Med, Logrono 26006, Spain; [Martin Escalante, Maria Dolores] Hosp Costa Sol, Dept InternalMedicine, Marbella 29603, Spain; [Banos Fernandez, Isolina] Hosp Puerta Hierro Hosp, Dept Internal Med, Majadahonda 28220, Spain; [Arnalich Fernandez, Francisco] La Paz Hosp, Dept Internal Med, Madrid 28046, Spain; [Del Corral-Beamonte, Esther] Royo Villanova Hosp, Dept Internal Med, Zaragoza 50007, Spain; [Lalueza, Antonio] 12 Octubre Univ Hosp, Dept Internal Med, Madrid 28041, Spain; [Parra Virto, Alejandro; Millan Nunez-Cortes, Jesus] Gregorio Maranon Hosp, Dept Internal Med, Madrid 28009, Spain; [Roy Vallejo, Emilia] La Princesa Univ Hosp, Dept Internal Med, Madrid 28006, Spain; [Loureiro-Amigo, Jose] Moises Broggi Hosp, Dept Internal Med, St Joan Despi 08970, Spain; [Alvarez Suarez, Ana Maria] Cabuenes Hosp, Dept Internal Med, Gijon 33203, Spain; [Abadia-Otero, Jesica] Rio Hortega Univ Hosp, Dept Internal Med, Valladolid 47014, Spain; [Navarro De La Chica, Maria] Nuestra Senora Prado Hosp, Dept Internal Med, Talavera De La Reina 45600, Spain; [Estevez Gonzalez, Raquel] Toledo Univ Hosp, Dept Internal Med, Virgen Salud Hosp, Toledo 45004, Spain; [Hernandez Milian, Almudena] Son Llatzer Hosp, Dept Internal Med, Mallorca 07005, Spain; [Areses Manrique, Maria] Santa Marina Hosp, Dept Internal Med, Bilbao 48004, Spain; [Blazquez Encinar, Julio Cesar] Torrevieja Univ Hosp, Dept Internal Med, Torrevieja 03186, Spain; [Gonzalez Noya, Amara] Ourense Univ Hosp, Dept Internal Med, Orense 32005, Spain; [Gonzalez Ferrer, Ruth] Tajo Univ Hosp, Dept Internal Med, Toledo 41007, Spain; [Perez Aguilera, Maria] Juan Ramon Jimenez Univ Hosp, Dept Internal Med, Huelva 21005, Spain; [Gil Sanchez, Ricardo] La Fe Hosp, Dept Internal Med, Valencia 46009, Spain; [Casas-Rojo, Jose Manuel] Infanta Cristina Univ Hosp, Dept Internal Med, Parla 28981, Spain</t>
  </si>
  <si>
    <t>Rubio-Rivas, M (corresponding author), Univ Barcelona, Bellvitge Univ Hosp, Bellvitge Biomed Res Inst IDIBELL, Dept Internal Med, Barcelona 08907, Spain.</t>
  </si>
  <si>
    <t>Josa-Laorden, C; Crestelo-Vieitez, A; Andreu, MDG; Rubio-Rivas, M; Sanchez, M; Samaniego, NT; Fernandez, FA; Bermudez, RI; Aizpuru, EMF; Nunez, JAV; Fontan, PMP; Ballesteros, JS; Castro, SJF; Fernandez, MP; Garcia, AV; Rodriguez, VN; Giner-Galvan, V; Sanchez, FJC; Milian, AH; Cobos-Siles, M; Lecumberri, JJN; Garcia, VH; Perez, MDP; Nunez-Cortes, JM; Rojo, JMC</t>
  </si>
  <si>
    <t>Gender-Based Differences by Age Range in Patients Hospitalized with COVID-19: A Spanish Observational Cohort Study</t>
  </si>
  <si>
    <t>[Josa-Laorden, Claudia; Crestelo-Vieitez, Anxela; Garcia Andreu, Maria del Mar] Royo Villanova Hosp, Internal Med Dept, Ave San Gregorio 30, Zaragoza 50015, Spain; [Josa-Laorden, Claudia] IIS Aragon, Aragon Inst Hlth Res, Zaragoza 50009, Spain; [Rubio-Rivas, Manuel] Bellvitge Univ Hosp IDIBELL, Internal Med Dept, Barcelona 08901, Spain; [Sanchez, Marcos] Octubre Univ Hosp, Internal Med Dept, Madrid 28041, Spain; [Toledo Samaniego, Neera; Millan Nunez-Cortes, Jesus] Gregorio Maranon Univ Hosp, Internal Med Dept, Madrid 28007, Spain; [Arnalich Fernandez, Francisco] La Paz Univ Hosp, Internal Med Dept, Madrid 28046, Spain; [Iguaran Bermudez, Rosario] San Carlos Clin Hosp, Internal Med Dept, Madrid 28040, Spain; [Fonseca Aizpuru, Eva Ma] Cabuenes Hosp, Internal Med Dept, Gijon 33394, Spain; [Vargas Nunez, Juan Antonio] Puerta Hierro Univ Hosp, Internal Med Dept, Majadahonda 28222, Spain; [Pesqueira Fontan, Paula Maria] Santiago Clin Hosp, Internal Med Dept, Santiago De Compostela 15706, Spain; [Serrano Ballesteros, Jorge] La Princesa Univ Hosp, Internal Med Dept, Madrid 28006, Spain; [Freire Castro, Santiago Jesus] A Coruna Univ Hosp, Internal Med Dept, La Coruna 15006, Spain; [Pestana Fernandez, Melani] Moises Broggi Hosp, Internal Med Dept, St Joan Despi 08970, Spain; [Viana Garcia, Alba] Dr Peset Univ Hosp, Internal Med Dept, Valencia 45017, Spain; [Nunez Rodriguez, Victoria] Costa Sol Hosp, Internal Med Dept, Malaga 29603, Spain; [Giner-Galvan, Vicente] San Juan Alicante Univ Hosp, Gen Internal Med Dept, Alicante 03550, Spain; [Giner-Galvan, Vicente] Miguel Hernandez Univ, Fac Med, Dept Clin Med, Alicante 03202, Spain; [Carrasco Sanchez, Francisco Javier] Juan Ramon Jimenez Hosp, Internal Med Dept, Huelva 21005, Spain; [Hernandez Milian, Almudena] Son Llatzer Univ Hosp, Internal Med Dept, Palma de Mallorca 07120, Spain; [Cobos-Siles, Marta] Rio Hortega Univ Hosp, Reg Hlth Management Castilla &amp; Leon SACYL, Internal Med Dept, Valladolid 47012, Spain; [Napal Lecumberri, Jose Javier] Marques Valdecilla Univ Hosp, Internal Med Dept, Santander 39008, Spain; [Herrero Garcia, Virginia] Doctor Jose Molina Orosa Hosp, Internal Med Dept, Arrecife 25005, Spain; [Pascual Perez, Maria de los Reyes] Elda Univ, Gen Hosp, Internal Med Dept, Alicante 03600, Spain; [Casas Rojo, Jose Manuel] Infanta Cristina Univ Hosp, Internal Med Dept, Madrid 28981, Spain</t>
  </si>
  <si>
    <t>Josa-Laorden, C; Crestelo-Vieitez, A (corresponding author), Royo Villanova Hosp, Internal Med Dept, Ave San Gregorio 30, Zaragoza 50015, Spain.; Josa-Laorden, C (corresponding author), IIS Aragon, Aragon Inst Hlth Res, Zaragoza 50009, Spain.</t>
  </si>
  <si>
    <t>MAR</t>
  </si>
  <si>
    <t>Martin-Sanchez, C; Ales, E; Balseiro-Gomez, S; Atienza, G; Arnalich, F; Bordas, A; Cedillo, JL; Extremera, M; Chavez-Reyes, A; Montiel, C</t>
  </si>
  <si>
    <t>The human-specific duplicated alpha 7 gene inhibits the ancestral alpha 7, negatively regulating nicotinic acetylcholine receptor-mediated transmitter release</t>
  </si>
  <si>
    <t>JOURNAL OF BIOLOGICAL CHEMISTRY</t>
  </si>
  <si>
    <t>[Martin-Sanchez, Carolina; Atienza, Gema; Bordas, Anna; Cedillo, Jose L.; Extremera, Maria; Montiel, Carmen] Univ Autonoma Madrid, Med Sch, Dept Pharmacol &amp; Therapeut, Madrid, Spain; [Ales, Eva; Balseiro-Gomez, Santiago] Univ Seville, Med Sch, Dept Med Physiol &amp; Biophys, Seville, Spain; [Arnalich, Francisco] Univ Hosp La Paz IdiPAZ, Internal Med Serv, Madrid, Spain; [Chavez-Reyes, Arturo] Univ Finis Terrae, Med Sch, Santiago, Chile</t>
  </si>
  <si>
    <t>Montiel, C (corresponding author), Univ Autonoma Madrid, Med Sch, Dept Pharmacol &amp; Therapeut, Madrid, Spain.</t>
  </si>
  <si>
    <t>1083-351X</t>
  </si>
  <si>
    <t>JAN-JUN</t>
  </si>
  <si>
    <t>Gonzalez, MM; Gonzalo, ES; Lopez, IC; Fernandez, FA; Perez, JLB; Monge, DM; Nunez, JAV; Fenoll, RG; Fernandez, CS; Castro, SJF; Bailon, MM; Fraile, IP; Madrazo, M; Fontan, PMP; Gamboa, JOM; Garcia, AG; Vieitez, AC; Aizpuru, EMF; Arostegui, AA; Erdozain, AC; Cilleros, CM; Amigo, JL; Epelde, F; Bermejo, CL; Santos, JMA</t>
  </si>
  <si>
    <t>The Prognostic Value of Eosinophil Recovery in COVID-19: A Multicentre, Retrospective Cohort Study on Patients Hospitalised in Spanish Hospitals</t>
  </si>
  <si>
    <t>[Mateos Gonzalez, Maria; Casado Lopez, Irene; Anton Santos, Juan Miguel] Infanta Cristina Univ Hosp, Dept Internal Med, Parla 28981, Spain; [Sierra Gonzalo, Elena] Infanta Cristina Univ Hosp, Dept Pathol, Parla 28981, Spain; [Arnalich Fernandez, Francisco] La Paz Univ Hosp, Dept Internal Med, Madrid 28046, Spain; [Beato Perez, Jose Luis] Albacete Univ Hosp Complex, Dept Internal Med, Albacete 02008, Spain; [Monge Monge, Daniel] Segovia Hosp Complex, Dept Internal Med, Segovia 40002, Spain; [Vargas Nunez, Juan Antonio] Puerta de Hierro Univ Hosp, Dept Internal Med, Majadahonda 28222, Spain; [Garcia Fenoll, Rosa] Miguel Servet Hosp, Dept Internal Med, Zaragoza 50009, Spain; [Suarez Fernandez, Carmen] La Princesa Univ Hosp, Dept Internal Med, Madrid 28006, Spain; [Freire Castro, Santiago Jesus] A Coruna Univ Hosp, Dept Internal Med, La Coruna 15006, Spain; [Mendez Bailon, Manuel] Clin San Carlos Hosp, Dept Internal Med, Madrid 28040, Spain; [Perales Fraile, Isabel] Infanta Sofia Hosp, Dept Internal Med, San Sebastian Los Reyes 28703, Spain; [Madrazo, Manuel] Dr Peset Univ Hosp, Dept Internal Med, Valencia 46017, Spain; [Pesqueira Fontan, Paula Maria] Santiago Clin Hosp, Dept Internal Med, Santiago De Compostela 15706, Spain; [Magallanes Gamboa, Jeffrey Oskar] Nuestra Senora del Prado Hosp, Dept Internal Med, Talavera De La Reina 45600, Spain; [Gonzalez Garcia, Andres] Ramon y Cajal Univ Hosp, Dept Internal Med, Madrid 28034, Spain; [Crestelo Vieitez, Anxela] Royo Villanova Hosp, Dept Internal Med, Zaragoza 50015, Spain; [Fonseca Aizpuru, Eva Maria] Cabuenes Hosp, Dept Internal Med, Gijon 33394, Spain; [Aranguren Arostegui, Asier] Urduliz Alfredo Espinosa Hosp, Dept Internal Med, Urduliz 48610, Spain; [Coduras Erdozain, Ainara] Santa Marina Hosp, Dept Internal Med, Bilbao 48004, Spain; [Martinez Cilleros, Carmen] HLA Moncloa Hosp, Dept Internal Med, Madrid 28008, Spain; [Loureiro Amigo, Jose] Moises Broggi Hosp, Dept Internal Med, St Joan Despi 08970, Spain; [Epelde, Francisco] Parc Tauli Hosp, Dept Internal Med, Sabadell 08208, Spain; [Lumbreras Bermejo, Carlos] 12 Octubre Univ Hosp, Dept Internal Med, Madrid 28041, Spain</t>
  </si>
  <si>
    <t>Gonzalez, MM; Santos, JMA (corresponding author), Infanta Cristina Univ Hosp, Dept Internal Med, Parla 28981, Spain.</t>
  </si>
  <si>
    <t>JAN</t>
  </si>
  <si>
    <t>1º CUARTIL</t>
  </si>
  <si>
    <t>1º DECIL</t>
  </si>
  <si>
    <t>Q1</t>
  </si>
  <si>
    <t>SI</t>
  </si>
  <si>
    <t>Correction</t>
  </si>
  <si>
    <t>Editorial Material</t>
  </si>
  <si>
    <t>Review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</si>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</sst>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337"/>
  <sheetViews>
    <sheetView tabSelected="1" zoomScalePageLayoutView="0" workbookViewId="0" topLeftCell="A1">
      <selection activeCell="A1" sqref="A1:IV16384"/>
    </sheetView>
  </sheetViews>
  <sheetFormatPr defaultColWidth="13.140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10" customWidth="1"/>
    <col min="6" max="6" width="13.140625" style="10" customWidth="1"/>
    <col min="7" max="7" width="12.00390625" style="10" customWidth="1"/>
    <col min="8" max="9" width="0" style="10" hidden="1" customWidth="1"/>
    <col min="10" max="10" width="8.7109375" style="10" customWidth="1"/>
    <col min="11" max="14" width="0" style="10" hidden="1" customWidth="1"/>
    <col min="15" max="15" width="9.28125" style="10" customWidth="1"/>
    <col min="16" max="17" width="8.140625" style="10" customWidth="1"/>
    <col min="18" max="18" width="9.57421875" style="10" customWidth="1"/>
    <col min="19" max="19" width="13.140625" style="10" customWidth="1"/>
    <col min="20" max="20" width="9.7109375" style="10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4" customFormat="1" ht="39.75" customHeight="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</row>
    <row r="5" spans="1:79" s="8" customFormat="1" ht="15">
      <c r="A5" s="1"/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8.067</v>
      </c>
      <c r="G5" s="7" t="str">
        <f>VLOOKUP(N5,'[1]Revistas'!$B$2:$H$62913,3,FALSE)</f>
        <v>Q1</v>
      </c>
      <c r="H5" s="7" t="str">
        <f>VLOOKUP(N5,'[1]Revistas'!$B$2:$H$62913,4,FALSE)</f>
        <v>MICROBIOLOGY</v>
      </c>
      <c r="I5" s="7" t="str">
        <f>VLOOKUP(N5,'[1]Revistas'!$B$2:$H$62913,5,FALSE)</f>
        <v>13/137</v>
      </c>
      <c r="J5" s="7" t="str">
        <f>VLOOKUP(N5,'[1]Revistas'!$B$2:$H$62913,6,FALSE)</f>
        <v>SI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27</v>
      </c>
      <c r="R5" s="7">
        <v>12</v>
      </c>
      <c r="S5" s="7">
        <v>1838</v>
      </c>
      <c r="T5" s="7">
        <v>1844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8" customFormat="1" ht="15">
      <c r="A6" s="1"/>
      <c r="B6" s="6" t="s">
        <v>28</v>
      </c>
      <c r="C6" s="6" t="s">
        <v>29</v>
      </c>
      <c r="D6" s="6" t="s">
        <v>30</v>
      </c>
      <c r="E6" s="7" t="s">
        <v>23</v>
      </c>
      <c r="F6" s="7">
        <f>VLOOKUP(N6,'[1]Revistas'!$B$2:$H$62913,2,FALSE)</f>
        <v>3.09</v>
      </c>
      <c r="G6" s="7" t="str">
        <f>VLOOKUP(N6,'[1]Revistas'!$B$2:$H$62913,3,FALSE)</f>
        <v>Q3</v>
      </c>
      <c r="H6" s="7" t="str">
        <f>VLOOKUP(N6,'[1]Revistas'!$B$2:$H$62913,4,FALSE)</f>
        <v>INFECTIOUS DISEASES</v>
      </c>
      <c r="I6" s="7" t="str">
        <f>VLOOKUP(N6,'[1]Revistas'!$B$2:$H$62913,5,FALSE)</f>
        <v>57/92</v>
      </c>
      <c r="J6" s="7" t="str">
        <f>VLOOKUP(N6,'[1]Revistas'!$B$2:$H$62913,6,FALSE)</f>
        <v>NO</v>
      </c>
      <c r="K6" s="7" t="s">
        <v>31</v>
      </c>
      <c r="L6" s="7" t="s">
        <v>32</v>
      </c>
      <c r="M6" s="7">
        <v>2</v>
      </c>
      <c r="N6" s="7" t="s">
        <v>33</v>
      </c>
      <c r="O6" s="7" t="s">
        <v>34</v>
      </c>
      <c r="P6" s="7">
        <v>2021</v>
      </c>
      <c r="Q6" s="7">
        <v>21</v>
      </c>
      <c r="R6" s="7">
        <v>1</v>
      </c>
      <c r="S6" s="7" t="s">
        <v>35</v>
      </c>
      <c r="T6" s="7">
        <v>1144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8" customFormat="1" ht="15">
      <c r="A7" s="1"/>
      <c r="B7" s="6" t="s">
        <v>36</v>
      </c>
      <c r="C7" s="6" t="s">
        <v>37</v>
      </c>
      <c r="D7" s="6" t="s">
        <v>38</v>
      </c>
      <c r="E7" s="7" t="s">
        <v>23</v>
      </c>
      <c r="F7" s="7">
        <f>VLOOKUP(N7,'[1]Revistas'!$B$2:$H$62913,2,FALSE)</f>
        <v>5.128</v>
      </c>
      <c r="G7" s="7" t="str">
        <f>VLOOKUP(N7,'[1]Revistas'!$B$2:$H$62913,3,FALSE)</f>
        <v>Q1</v>
      </c>
      <c r="H7" s="7" t="str">
        <f>VLOOKUP(N7,'[1]Revistas'!$B$2:$H$62913,4,FALSE)</f>
        <v>HEALTH CARE SCIENCES &amp; SERVICES</v>
      </c>
      <c r="I7" s="7" t="str">
        <f>VLOOKUP(N7,'[1]Revistas'!$B$2:$H$62913,5,FALSE)</f>
        <v>11/107</v>
      </c>
      <c r="J7" s="7" t="str">
        <f>VLOOKUP(N7,'[1]Revistas'!$B$2:$H$62913,6,FALSE)</f>
        <v>NO</v>
      </c>
      <c r="K7" s="7" t="s">
        <v>39</v>
      </c>
      <c r="L7" s="7" t="s">
        <v>40</v>
      </c>
      <c r="M7" s="7">
        <v>1</v>
      </c>
      <c r="N7" s="7" t="s">
        <v>41</v>
      </c>
      <c r="O7" s="7" t="s">
        <v>42</v>
      </c>
      <c r="P7" s="7">
        <v>2021</v>
      </c>
      <c r="Q7" s="7">
        <v>36</v>
      </c>
      <c r="R7" s="7">
        <v>11</v>
      </c>
      <c r="S7" s="7">
        <v>3478</v>
      </c>
      <c r="T7" s="7">
        <v>3486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8" customFormat="1" ht="15">
      <c r="A8" s="1"/>
      <c r="B8" s="6" t="s">
        <v>43</v>
      </c>
      <c r="C8" s="6" t="s">
        <v>44</v>
      </c>
      <c r="D8" s="6" t="s">
        <v>45</v>
      </c>
      <c r="E8" s="7" t="s">
        <v>23</v>
      </c>
      <c r="F8" s="7">
        <f>VLOOKUP(N8,'[1]Revistas'!$B$2:$H$62913,2,FALSE)</f>
        <v>4.379</v>
      </c>
      <c r="G8" s="7" t="str">
        <f>VLOOKUP(N8,'[1]Revistas'!$B$2:$H$62913,3,FALSE)</f>
        <v>Q1</v>
      </c>
      <c r="H8" s="7" t="str">
        <f>VLOOKUP(N8,'[1]Revistas'!$B$2:$H$62913,4,FALSE)</f>
        <v>MULTIDISCIPLINARY SCIENCES</v>
      </c>
      <c r="I8" s="7" t="str">
        <f>VLOOKUP(N8,'[1]Revistas'!$B$2:$H$62913,5,FALSE)</f>
        <v>17/73</v>
      </c>
      <c r="J8" s="7" t="str">
        <f>VLOOKUP(N8,'[1]Revistas'!$B$2:$H$62913,6,FALSE)</f>
        <v>NO</v>
      </c>
      <c r="K8" s="7" t="s">
        <v>46</v>
      </c>
      <c r="L8" s="7" t="s">
        <v>47</v>
      </c>
      <c r="M8" s="7">
        <v>5</v>
      </c>
      <c r="N8" s="7" t="s">
        <v>48</v>
      </c>
      <c r="O8" s="7" t="s">
        <v>49</v>
      </c>
      <c r="P8" s="7">
        <v>2021</v>
      </c>
      <c r="Q8" s="7">
        <v>11</v>
      </c>
      <c r="R8" s="7">
        <v>1</v>
      </c>
      <c r="S8" s="7" t="s">
        <v>35</v>
      </c>
      <c r="T8" s="7">
        <v>13733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8" customFormat="1" ht="15">
      <c r="A9" s="1"/>
      <c r="B9" s="6" t="s">
        <v>50</v>
      </c>
      <c r="C9" s="6" t="s">
        <v>51</v>
      </c>
      <c r="D9" s="6" t="s">
        <v>52</v>
      </c>
      <c r="E9" s="7" t="s">
        <v>53</v>
      </c>
      <c r="F9" s="7">
        <f>VLOOKUP(N9,'[1]Revistas'!$B$2:$H$62913,2,FALSE)</f>
        <v>19.103</v>
      </c>
      <c r="G9" s="7" t="str">
        <f>VLOOKUP(N9,'[1]Revistas'!$B$2:$H$62913,3,FALSE)</f>
        <v>Q1</v>
      </c>
      <c r="H9" s="7" t="str">
        <f>VLOOKUP(N9,'[1]Revistas'!$B$2:$H$62913,4,FALSE)</f>
        <v>RHEUMATOLOGY</v>
      </c>
      <c r="I9" s="7" t="str">
        <f>VLOOKUP(N9,'[1]Revistas'!$B$2:$H$62913,5,FALSE)</f>
        <v>2 DE 34</v>
      </c>
      <c r="J9" s="7" t="str">
        <f>VLOOKUP(N9,'[1]Revistas'!$B$2:$H$62913,6,FALSE)</f>
        <v>SI</v>
      </c>
      <c r="K9" s="7" t="s">
        <v>54</v>
      </c>
      <c r="L9" s="7" t="s">
        <v>35</v>
      </c>
      <c r="M9" s="7">
        <v>0</v>
      </c>
      <c r="N9" s="7" t="s">
        <v>55</v>
      </c>
      <c r="O9" s="7" t="s">
        <v>56</v>
      </c>
      <c r="P9" s="7">
        <v>2021</v>
      </c>
      <c r="Q9" s="7">
        <v>80</v>
      </c>
      <c r="R9" s="7" t="s">
        <v>35</v>
      </c>
      <c r="S9" s="7">
        <v>270</v>
      </c>
      <c r="T9" s="7">
        <v>271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8" customFormat="1" ht="15">
      <c r="A10" s="1"/>
      <c r="B10" s="6" t="s">
        <v>57</v>
      </c>
      <c r="C10" s="6" t="s">
        <v>58</v>
      </c>
      <c r="D10" s="6" t="s">
        <v>52</v>
      </c>
      <c r="E10" s="7" t="s">
        <v>53</v>
      </c>
      <c r="F10" s="7">
        <f>VLOOKUP(N10,'[1]Revistas'!$B$2:$H$62913,2,FALSE)</f>
        <v>19.103</v>
      </c>
      <c r="G10" s="7" t="str">
        <f>VLOOKUP(N10,'[1]Revistas'!$B$2:$H$62913,3,FALSE)</f>
        <v>Q1</v>
      </c>
      <c r="H10" s="7" t="str">
        <f>VLOOKUP(N10,'[1]Revistas'!$B$2:$H$62913,4,FALSE)</f>
        <v>RHEUMATOLOGY</v>
      </c>
      <c r="I10" s="7" t="str">
        <f>VLOOKUP(N10,'[1]Revistas'!$B$2:$H$62913,5,FALSE)</f>
        <v>2 DE 34</v>
      </c>
      <c r="J10" s="7" t="str">
        <f>VLOOKUP(N10,'[1]Revistas'!$B$2:$H$62913,6,FALSE)</f>
        <v>SI</v>
      </c>
      <c r="K10" s="7" t="s">
        <v>59</v>
      </c>
      <c r="L10" s="7" t="s">
        <v>35</v>
      </c>
      <c r="M10" s="7">
        <v>0</v>
      </c>
      <c r="N10" s="7" t="s">
        <v>55</v>
      </c>
      <c r="O10" s="7" t="s">
        <v>56</v>
      </c>
      <c r="P10" s="7">
        <v>2021</v>
      </c>
      <c r="Q10" s="7">
        <v>80</v>
      </c>
      <c r="R10" s="7" t="s">
        <v>35</v>
      </c>
      <c r="S10" s="7">
        <v>693</v>
      </c>
      <c r="T10" s="7">
        <v>694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8" customFormat="1" ht="15">
      <c r="A11" s="1"/>
      <c r="B11" s="6" t="s">
        <v>60</v>
      </c>
      <c r="C11" s="6" t="s">
        <v>61</v>
      </c>
      <c r="D11" s="6" t="s">
        <v>52</v>
      </c>
      <c r="E11" s="7" t="s">
        <v>53</v>
      </c>
      <c r="F11" s="7">
        <f>VLOOKUP(N11,'[1]Revistas'!$B$2:$H$62913,2,FALSE)</f>
        <v>19.103</v>
      </c>
      <c r="G11" s="7" t="str">
        <f>VLOOKUP(N11,'[1]Revistas'!$B$2:$H$62913,3,FALSE)</f>
        <v>Q1</v>
      </c>
      <c r="H11" s="7" t="str">
        <f>VLOOKUP(N11,'[1]Revistas'!$B$2:$H$62913,4,FALSE)</f>
        <v>RHEUMATOLOGY</v>
      </c>
      <c r="I11" s="7" t="str">
        <f>VLOOKUP(N11,'[1]Revistas'!$B$2:$H$62913,5,FALSE)</f>
        <v>2 DE 34</v>
      </c>
      <c r="J11" s="7" t="str">
        <f>VLOOKUP(N11,'[1]Revistas'!$B$2:$H$62913,6,FALSE)</f>
        <v>SI</v>
      </c>
      <c r="K11" s="7" t="s">
        <v>62</v>
      </c>
      <c r="L11" s="7" t="s">
        <v>35</v>
      </c>
      <c r="M11" s="7">
        <v>0</v>
      </c>
      <c r="N11" s="7" t="s">
        <v>55</v>
      </c>
      <c r="O11" s="7" t="s">
        <v>56</v>
      </c>
      <c r="P11" s="7">
        <v>2021</v>
      </c>
      <c r="Q11" s="7">
        <v>80</v>
      </c>
      <c r="R11" s="7" t="s">
        <v>35</v>
      </c>
      <c r="S11" s="7">
        <v>1192</v>
      </c>
      <c r="T11" s="7">
        <v>1192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8" customFormat="1" ht="15">
      <c r="A12" s="1"/>
      <c r="B12" s="6" t="s">
        <v>63</v>
      </c>
      <c r="C12" s="6" t="s">
        <v>64</v>
      </c>
      <c r="D12" s="6" t="s">
        <v>65</v>
      </c>
      <c r="E12" s="7" t="s">
        <v>23</v>
      </c>
      <c r="F12" s="7">
        <f>VLOOKUP(N12,'[1]Revistas'!$B$2:$H$62913,2,FALSE)</f>
        <v>4.241</v>
      </c>
      <c r="G12" s="7" t="str">
        <f>VLOOKUP(N12,'[1]Revistas'!$B$2:$H$62913,3,FALSE)</f>
        <v>Q1</v>
      </c>
      <c r="H12" s="7" t="str">
        <f>VLOOKUP(N12,'[1]Revistas'!$B$2:$H$62913,4,FALSE)</f>
        <v>MEDICINE, GENERAL &amp; INTERNAL</v>
      </c>
      <c r="I12" s="7" t="str">
        <f>VLOOKUP(N12,'[1]Revistas'!$B$2:$H$62913,5,FALSE)</f>
        <v>39/169</v>
      </c>
      <c r="J12" s="7" t="str">
        <f>VLOOKUP(N12,'[1]Revistas'!$B$2:$H$62913,6,FALSE)</f>
        <v>NO</v>
      </c>
      <c r="K12" s="7" t="s">
        <v>66</v>
      </c>
      <c r="L12" s="7" t="s">
        <v>67</v>
      </c>
      <c r="M12" s="7">
        <v>3</v>
      </c>
      <c r="N12" s="7" t="s">
        <v>68</v>
      </c>
      <c r="O12" s="7" t="s">
        <v>56</v>
      </c>
      <c r="P12" s="7">
        <v>2021</v>
      </c>
      <c r="Q12" s="7">
        <v>10</v>
      </c>
      <c r="R12" s="7">
        <v>12</v>
      </c>
      <c r="S12" s="7" t="s">
        <v>35</v>
      </c>
      <c r="T12" s="7">
        <v>2642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8" customFormat="1" ht="15">
      <c r="A13" s="1"/>
      <c r="B13" s="6" t="s">
        <v>69</v>
      </c>
      <c r="C13" s="6" t="s">
        <v>70</v>
      </c>
      <c r="D13" s="6" t="s">
        <v>71</v>
      </c>
      <c r="E13" s="7" t="s">
        <v>72</v>
      </c>
      <c r="F13" s="7">
        <f>VLOOKUP(N13,'[1]Revistas'!$B$2:$H$62913,2,FALSE)</f>
        <v>6.072</v>
      </c>
      <c r="G13" s="7" t="str">
        <f>VLOOKUP(N13,'[1]Revistas'!$B$2:$H$62913,3,FALSE)</f>
        <v>Q1</v>
      </c>
      <c r="H13" s="7" t="str">
        <f>VLOOKUP(N13,'[1]Revistas'!$B$2:$H$62913,4,FALSE)</f>
        <v>INFECTIOUS DISEASES</v>
      </c>
      <c r="I13" s="7" t="str">
        <f>VLOOKUP(N13,'[1]Revistas'!$B$2:$H$62913,5,FALSE)</f>
        <v>10 DE 90</v>
      </c>
      <c r="J13" s="7" t="str">
        <f>VLOOKUP(N13,'[1]Revistas'!$B$2:$H$62913,6,FALSE)</f>
        <v>NO</v>
      </c>
      <c r="K13" s="7" t="s">
        <v>73</v>
      </c>
      <c r="L13" s="7" t="s">
        <v>74</v>
      </c>
      <c r="M13" s="7">
        <v>5</v>
      </c>
      <c r="N13" s="7" t="s">
        <v>75</v>
      </c>
      <c r="O13" s="7" t="s">
        <v>56</v>
      </c>
      <c r="P13" s="7">
        <v>2021</v>
      </c>
      <c r="Q13" s="7">
        <v>82</v>
      </c>
      <c r="R13" s="7">
        <v>6</v>
      </c>
      <c r="S13" s="7">
        <v>293</v>
      </c>
      <c r="T13" s="7">
        <v>298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8" customFormat="1" ht="15">
      <c r="A14" s="1"/>
      <c r="B14" s="6" t="s">
        <v>76</v>
      </c>
      <c r="C14" s="6" t="s">
        <v>77</v>
      </c>
      <c r="D14" s="6" t="s">
        <v>65</v>
      </c>
      <c r="E14" s="7" t="s">
        <v>23</v>
      </c>
      <c r="F14" s="7">
        <f>VLOOKUP(N14,'[1]Revistas'!$B$2:$H$62913,2,FALSE)</f>
        <v>4.241</v>
      </c>
      <c r="G14" s="7" t="str">
        <f>VLOOKUP(N14,'[1]Revistas'!$B$2:$H$62913,3,FALSE)</f>
        <v>Q1</v>
      </c>
      <c r="H14" s="7" t="str">
        <f>VLOOKUP(N14,'[1]Revistas'!$B$2:$H$62913,4,FALSE)</f>
        <v>MEDICINE, GENERAL &amp; INTERNAL</v>
      </c>
      <c r="I14" s="7" t="str">
        <f>VLOOKUP(N14,'[1]Revistas'!$B$2:$H$62913,5,FALSE)</f>
        <v>39/169</v>
      </c>
      <c r="J14" s="7" t="str">
        <f>VLOOKUP(N14,'[1]Revistas'!$B$2:$H$62913,6,FALSE)</f>
        <v>NO</v>
      </c>
      <c r="K14" s="7" t="s">
        <v>78</v>
      </c>
      <c r="L14" s="7" t="s">
        <v>79</v>
      </c>
      <c r="M14" s="7">
        <v>2</v>
      </c>
      <c r="N14" s="7" t="s">
        <v>68</v>
      </c>
      <c r="O14" s="7" t="s">
        <v>80</v>
      </c>
      <c r="P14" s="7">
        <v>2021</v>
      </c>
      <c r="Q14" s="7">
        <v>10</v>
      </c>
      <c r="R14" s="7">
        <v>9</v>
      </c>
      <c r="S14" s="7" t="s">
        <v>35</v>
      </c>
      <c r="T14" s="7">
        <v>1844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8" customFormat="1" ht="15">
      <c r="A15" s="1"/>
      <c r="B15" s="6" t="s">
        <v>81</v>
      </c>
      <c r="C15" s="6" t="s">
        <v>82</v>
      </c>
      <c r="D15" s="6" t="s">
        <v>65</v>
      </c>
      <c r="E15" s="7" t="s">
        <v>23</v>
      </c>
      <c r="F15" s="7">
        <f>VLOOKUP(N15,'[1]Revistas'!$B$2:$H$62913,2,FALSE)</f>
        <v>4.241</v>
      </c>
      <c r="G15" s="7" t="str">
        <f>VLOOKUP(N15,'[1]Revistas'!$B$2:$H$62913,3,FALSE)</f>
        <v>Q1</v>
      </c>
      <c r="H15" s="7" t="str">
        <f>VLOOKUP(N15,'[1]Revistas'!$B$2:$H$62913,4,FALSE)</f>
        <v>MEDICINE, GENERAL &amp; INTERNAL</v>
      </c>
      <c r="I15" s="7" t="str">
        <f>VLOOKUP(N15,'[1]Revistas'!$B$2:$H$62913,5,FALSE)</f>
        <v>39/169</v>
      </c>
      <c r="J15" s="7" t="str">
        <f>VLOOKUP(N15,'[1]Revistas'!$B$2:$H$62913,6,FALSE)</f>
        <v>NO</v>
      </c>
      <c r="K15" s="7" t="s">
        <v>83</v>
      </c>
      <c r="L15" s="7" t="s">
        <v>84</v>
      </c>
      <c r="M15" s="7">
        <v>4</v>
      </c>
      <c r="N15" s="7" t="s">
        <v>68</v>
      </c>
      <c r="O15" s="7" t="s">
        <v>80</v>
      </c>
      <c r="P15" s="7">
        <v>2021</v>
      </c>
      <c r="Q15" s="7">
        <v>10</v>
      </c>
      <c r="R15" s="7">
        <v>10</v>
      </c>
      <c r="S15" s="7" t="s">
        <v>35</v>
      </c>
      <c r="T15" s="7">
        <v>2214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8" customFormat="1" ht="15">
      <c r="A16" s="1"/>
      <c r="B16" s="6" t="s">
        <v>85</v>
      </c>
      <c r="C16" s="6" t="s">
        <v>86</v>
      </c>
      <c r="D16" s="6" t="s">
        <v>65</v>
      </c>
      <c r="E16" s="7" t="s">
        <v>23</v>
      </c>
      <c r="F16" s="7">
        <f>VLOOKUP(N16,'[1]Revistas'!$B$2:$H$62913,2,FALSE)</f>
        <v>4.241</v>
      </c>
      <c r="G16" s="7" t="str">
        <f>VLOOKUP(N16,'[1]Revistas'!$B$2:$H$62913,3,FALSE)</f>
        <v>Q1</v>
      </c>
      <c r="H16" s="7" t="str">
        <f>VLOOKUP(N16,'[1]Revistas'!$B$2:$H$62913,4,FALSE)</f>
        <v>MEDICINE, GENERAL &amp; INTERNAL</v>
      </c>
      <c r="I16" s="7" t="str">
        <f>VLOOKUP(N16,'[1]Revistas'!$B$2:$H$62913,5,FALSE)</f>
        <v>39/169</v>
      </c>
      <c r="J16" s="7" t="str">
        <f>VLOOKUP(N16,'[1]Revistas'!$B$2:$H$62913,6,FALSE)</f>
        <v>NO</v>
      </c>
      <c r="K16" s="7" t="s">
        <v>87</v>
      </c>
      <c r="L16" s="7" t="s">
        <v>88</v>
      </c>
      <c r="M16" s="7">
        <v>7</v>
      </c>
      <c r="N16" s="7" t="s">
        <v>68</v>
      </c>
      <c r="O16" s="7" t="s">
        <v>89</v>
      </c>
      <c r="P16" s="7">
        <v>2021</v>
      </c>
      <c r="Q16" s="7">
        <v>10</v>
      </c>
      <c r="R16" s="7">
        <v>5</v>
      </c>
      <c r="S16" s="7" t="s">
        <v>35</v>
      </c>
      <c r="T16" s="7">
        <v>899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s="8" customFormat="1" ht="15">
      <c r="A17" s="1"/>
      <c r="B17" s="6" t="s">
        <v>90</v>
      </c>
      <c r="C17" s="6" t="s">
        <v>91</v>
      </c>
      <c r="D17" s="6" t="s">
        <v>92</v>
      </c>
      <c r="E17" s="7" t="s">
        <v>23</v>
      </c>
      <c r="F17" s="7">
        <f>VLOOKUP(N17,'[1]Revistas'!$B$2:$H$62913,2,FALSE)</f>
        <v>5.157</v>
      </c>
      <c r="G17" s="7" t="str">
        <f>VLOOKUP(N17,'[1]Revistas'!$B$2:$H$62913,3,FALSE)</f>
        <v>Q2</v>
      </c>
      <c r="H17" s="7" t="str">
        <f>VLOOKUP(N17,'[1]Revistas'!$B$2:$H$62913,4,FALSE)</f>
        <v>BIOCHEMISTRY &amp; MOLECULAR BIOLOGY</v>
      </c>
      <c r="I17" s="7" t="str">
        <f>VLOOKUP(N17,'[1]Revistas'!$B$2:$H$62913,5,FALSE)</f>
        <v>86/295</v>
      </c>
      <c r="J17" s="7" t="str">
        <f>VLOOKUP(N17,'[1]Revistas'!$B$2:$H$62913,6,FALSE)</f>
        <v>NO</v>
      </c>
      <c r="K17" s="7" t="s">
        <v>93</v>
      </c>
      <c r="L17" s="7" t="s">
        <v>94</v>
      </c>
      <c r="M17" s="7">
        <v>3</v>
      </c>
      <c r="N17" s="7" t="s">
        <v>95</v>
      </c>
      <c r="O17" s="7" t="s">
        <v>96</v>
      </c>
      <c r="P17" s="7">
        <v>2021</v>
      </c>
      <c r="Q17" s="7">
        <v>296</v>
      </c>
      <c r="R17" s="7" t="s">
        <v>35</v>
      </c>
      <c r="S17" s="7" t="s">
        <v>35</v>
      </c>
      <c r="T17" s="7">
        <v>100341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8" customFormat="1" ht="15">
      <c r="A18" s="1"/>
      <c r="B18" s="6" t="s">
        <v>97</v>
      </c>
      <c r="C18" s="6" t="s">
        <v>98</v>
      </c>
      <c r="D18" s="6" t="s">
        <v>65</v>
      </c>
      <c r="E18" s="7" t="s">
        <v>23</v>
      </c>
      <c r="F18" s="7">
        <f>VLOOKUP(N18,'[1]Revistas'!$B$2:$H$62913,2,FALSE)</f>
        <v>4.241</v>
      </c>
      <c r="G18" s="7" t="str">
        <f>VLOOKUP(N18,'[1]Revistas'!$B$2:$H$62913,3,FALSE)</f>
        <v>Q1</v>
      </c>
      <c r="H18" s="7" t="str">
        <f>VLOOKUP(N18,'[1]Revistas'!$B$2:$H$62913,4,FALSE)</f>
        <v>MEDICINE, GENERAL &amp; INTERNAL</v>
      </c>
      <c r="I18" s="7" t="str">
        <f>VLOOKUP(N18,'[1]Revistas'!$B$2:$H$62913,5,FALSE)</f>
        <v>39/169</v>
      </c>
      <c r="J18" s="7" t="str">
        <f>VLOOKUP(N18,'[1]Revistas'!$B$2:$H$62913,6,FALSE)</f>
        <v>NO</v>
      </c>
      <c r="K18" s="7" t="s">
        <v>99</v>
      </c>
      <c r="L18" s="7" t="s">
        <v>100</v>
      </c>
      <c r="M18" s="7">
        <v>11</v>
      </c>
      <c r="N18" s="7" t="s">
        <v>68</v>
      </c>
      <c r="O18" s="7" t="s">
        <v>101</v>
      </c>
      <c r="P18" s="7">
        <v>2021</v>
      </c>
      <c r="Q18" s="7">
        <v>10</v>
      </c>
      <c r="R18" s="7">
        <v>2</v>
      </c>
      <c r="S18" s="7" t="s">
        <v>35</v>
      </c>
      <c r="T18" s="7">
        <v>305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5:18" s="1" customFormat="1" ht="15" hidden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5:18" s="1" customFormat="1" ht="15" hidden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5:18" s="1" customFormat="1" ht="15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5:18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5:18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5:18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5:18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5:18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5:18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5:18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5:18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5:18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5:18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5:18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5:18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5:18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5:18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5:18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5:18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5:18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5:18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5:18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5:18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5:18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5:18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5:18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5:18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5:18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5:18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5:18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5:18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5:18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5:18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5:18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5:18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5:18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5:18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5:18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5:18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5:18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5:18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5:18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5:18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5:18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5:18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5:18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5:18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5:18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5:18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5:18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5:18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5:18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5:18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5:18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5:18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5:18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5:18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5:18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5:18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5:18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5:18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5:18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5:18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5:18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5:18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5:18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5:18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5:18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5:18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5:18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5:18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5:18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5:18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5:18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5:18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5:18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5:18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5:18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5:18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5:18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5:18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5:18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5:18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5:18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5:18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5:18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5:18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5:18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5:18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5:18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5:18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5:18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5:18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5:18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5:18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5:18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5:18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5:18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5:18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5:18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5:18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5:18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5:18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5:18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5:18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5:18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5:18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5:18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5:18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5:18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5:18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5:18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5:18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5:18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5:18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5:18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5:18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5:18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5:18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5:18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5:18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5:18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5:18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5:18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5:18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5:18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5:18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5:18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5:18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5:18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5:18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5:18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5:18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5:18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5:18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5:18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5:18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5:18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5:18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5:18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5:18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5:18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5:18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5:18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5:18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5:18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5:18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5:18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5:18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5:18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5:18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5:18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5:18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5:18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5:18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5:18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5:18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5:18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5:18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5:18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5:18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5:18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5:18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5:18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5:18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5:18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5:18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5:18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5:18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5:18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5:18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5:18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5:18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5:18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5:18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5:18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5:18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5:18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5:18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5:18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5:18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5:18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5:18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5:18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5:18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5:18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5:18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5:18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5:18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5:18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5:18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5:18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5:18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5:18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5:18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5:18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5:18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5:18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5:18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5:18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5:18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5:18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5:18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5:18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5:18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5:18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5:18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5:18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5:18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5:18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5:18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5:18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5:18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5:18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5:18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5:18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5:18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5:18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5:18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5:18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5:18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5:18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5:18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5:18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5:18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5:18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5:18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5:18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5:18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5:18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5:18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5:18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5:18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5:18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5:18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5:18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5:18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5:18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5:18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5:18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5:18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5:18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5:18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5:18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5:18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5:18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5:18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5:18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5:18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5:18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5:18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5:18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5:18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5:18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5:18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5:18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5:18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5:18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5:18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5:18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5:18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5:18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5:18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5:18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5:18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5:18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5:18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5:18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5:18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5:18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5:18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5:18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5:18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5:18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5:18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5:18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5:18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5:18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5:18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5:18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5:18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5:18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5:18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5:18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5:18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5:18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5:18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5:18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5:18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5:18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5:18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5:18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5:18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5:18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5:18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5:18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5:18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5:18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5:18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5:18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5:18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5:18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5:18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5:18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5:18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5:18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5:18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5:18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5:18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5:18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5:18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5:18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5:18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5:18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5:18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5:18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5:18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5:18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5:18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5:18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5:18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5:18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5:18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5:18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5:18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5:18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5:18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5:18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5:18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5:18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5:18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5:18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5:18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5:18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5:18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5:18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5:18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5:18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5:18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5:18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5:18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5:18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5:18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5:18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5:18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5:18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5:18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5:18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5:18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5:18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5:18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5:18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5:18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5:18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5:18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5:18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5:18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5:18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5:18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5:18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5:18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5:18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5:18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5:18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5:18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5:18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5:18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5:18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5:18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5:18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5:18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5:18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5:18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5:18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5:18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5:18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5:18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5:18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5:18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5:18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5:18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5:18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5:18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5:18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5:18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5:18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5:18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5:18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5:18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5:18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5:18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5:18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5:18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5:18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5:18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5:18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5:18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5:18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5:18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5:18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5:18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5:18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5:18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5:18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5:18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5:18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5:18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5:18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5:18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5:18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5:18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5:18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5:18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5:18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5:18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5:18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5:18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5:18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5:18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5:18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5:18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5:18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5:18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5:18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5:18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5:18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5:18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5:18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5:18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5:18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5:18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5:18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5:18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5:18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5:18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5:18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5:18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5:18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5:18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5:18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5:18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5:18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5:18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5:18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5:18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5:18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5:18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5:18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5:18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5:18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5:18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5:18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5:18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5:18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5:18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5:18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5:18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5:18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5:18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5:18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5:18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5:18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5:18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5:18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5:18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5:18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5:18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5:18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5:18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5:18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5:18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5:18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5:18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5:18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5:18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5:18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5:18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5:18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5:18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5:18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5:18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5:18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5:18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5:18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5:18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5:18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5:18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5:18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5:18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5:18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5:18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5:18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5:18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5:18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5:18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5:18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5:18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5:18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5:18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5:18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5:18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5:18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5:18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5:18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5:18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5:18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5:18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5:18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5:18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5:18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5:18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5:18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5:18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5:18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5:18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5:18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5:18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5:18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5:18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5:18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5:18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5:18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5:18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5:18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5:18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5:18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5:18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5:18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5:18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5:18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5:18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5:18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5:18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5:18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5:18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5:18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5:18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5:18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5:18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5:18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5:18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5:18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5:18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5:18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5:18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5:18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5:18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5:18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5:18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5:18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5:18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5:18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5:18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5:18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5:18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5:18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5:18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5:18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5:18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5:18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5:18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5:18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5:18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5:18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5:18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5:18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5:18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5:18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5:18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5:18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5:18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5:18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5:18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5:18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5:18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5:18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5:18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5:18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5:18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5:18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5:18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5:18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5:18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5:18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5:18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5:18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5:18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5:18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5:18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5:18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5:18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5:18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5:18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5:18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5:18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5:18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5:18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5:18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5:18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5:18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5:18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5:18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5:18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5:18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5:18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5:18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5:18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5:18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5:18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5:18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5:18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5:18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5:18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5:18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5:18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5:18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5:18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5:18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5:18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5:18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5:18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5:18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5:18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5:18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5:18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5:18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5:18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5:18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5:18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5:18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5:18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5:18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5:18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5:18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5:18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5:18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5:18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5:18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5:18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5:18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5:18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5:18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5:18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5:18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5:18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5:18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5:18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5:18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5:18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5:18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5:18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5:18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5:18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5:18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5:18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5:18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5:18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5:18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5:18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5:18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5:18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5:18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5:18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5:18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5:18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5:18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5:18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5:18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5:18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5:18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5:18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5:18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5:18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5:18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5:18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5:18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5:18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5:18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5:18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5:18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5:18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5:18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5:18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5:18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5:18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5:18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5:18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5:18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5:18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5:18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5:18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5:18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5:18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5:18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5:18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5:18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5:18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5:18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5:18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5:18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5:18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5:18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5:18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5:18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5:18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5:18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5:18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5:18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5:18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5:18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5:18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5:18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5:18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5:18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5:18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5:18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5:18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5:18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5:18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5:18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5:18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5:18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5:18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5:18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5:18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5:18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5:18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5:18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5:18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5:18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5:18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5:18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5:18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5:18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5:18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5:18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5:18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5:18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5:18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5:18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5:18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5:18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5:18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5:18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5:18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5:18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5:18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5:18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5:18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5:18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5:18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5:18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5:18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5:18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5:18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5:18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5:18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5:18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5:18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5:18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5:18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5:18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5:18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5:18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5:18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5:18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5:18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5:18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5:18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5:18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5:18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5:18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5:18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5:18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5:18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5:18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5:18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5:18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5:18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5:18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5:18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5:18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5:18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5:18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5:18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5:18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5:18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5:18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5:18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5:18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5:18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5:18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5:18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5:18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5:18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5:18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5:18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5:18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5:18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5:18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5:18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5:18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5:18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5:18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5:18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5:18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5:18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5:18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5:18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5:18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5:18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5:18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5:18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5:18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5:18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5:18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5:18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5:18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5:18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5:18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5:18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5:18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5:18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5:18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5:18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5:18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5:18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5:18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5:18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5:18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5:18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5:18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5:18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5:18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5:18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5:18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5:18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5:18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5:18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5:18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5:18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5:18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5:18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5:18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5:18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5:18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5:18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5:18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5:18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5:18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5:18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5:18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5:18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5:18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5:18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5:18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5:18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5:18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5:18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5:18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5:18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5:18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5:18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5:18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5:18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5:18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5:18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5:18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5:18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5:18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5:18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5:18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5:18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5:18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5:18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5:18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5:18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5:18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5:18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5:18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5:18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5:18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5:18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5:18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5:18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5:18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5:18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5:18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5:18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5:18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5:18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5:18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5:18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5:18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5:18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5:18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5:18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5:18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5:18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5:18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5:18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5:18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5:18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5:18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5:18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5:18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5:18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5:18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5:18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5:18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5:18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5:18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5:18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5:18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5:18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5:18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5:18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5:18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5:18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5:18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5:18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5:18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5:18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5:18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5:18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5:18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5:18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5:18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5:18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5:18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5:18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5:18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5:18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5:18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5:18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5:18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5:18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5:18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5:18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5:18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5:18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5:18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5:18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5:18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5:18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5:18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5:18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5:18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5:18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5:18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5:18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5:18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5:18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5:18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5:18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5:18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5:18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5:18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5:18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5:18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5:18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5:18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5:18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5:18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5:18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5:18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5:18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5:18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5:18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5:18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5:18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5:18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5:18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5:18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5:18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5:18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5:18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5:18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5:18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5:18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5:18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5:18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5:18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5:18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5:18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5:18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5:18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5:18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5:18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5:18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5:18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5:18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5:18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5:18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5:18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5:18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5:18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5:18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5:18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5:18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5:18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5:18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5:18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5:18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5:18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5:18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5:18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5:18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5:18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5:33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</row>
    <row r="1029" spans="5:18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5:33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</row>
    <row r="1031" spans="5:33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</row>
    <row r="1032" spans="5:33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</row>
    <row r="1033" spans="5:33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</row>
    <row r="1034" spans="5:33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</row>
    <row r="1035" spans="5:33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</row>
    <row r="1036" spans="5:33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</row>
    <row r="1037" spans="5:33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</row>
    <row r="1038" spans="5:33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</row>
    <row r="1039" spans="5:33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</row>
    <row r="1040" spans="5:33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</row>
    <row r="1041" spans="5:33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</row>
    <row r="1042" spans="19:33" ht="15" hidden="1"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</row>
    <row r="1043" spans="5:33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</row>
    <row r="1044" spans="2:18" s="9" customFormat="1" ht="15" hidden="1">
      <c r="B1044" s="9" t="s">
        <v>4</v>
      </c>
      <c r="C1044" s="9" t="s">
        <v>4</v>
      </c>
      <c r="D1044" s="9" t="s">
        <v>4</v>
      </c>
      <c r="E1044" s="11" t="s">
        <v>5</v>
      </c>
      <c r="F1044" s="11" t="s">
        <v>4</v>
      </c>
      <c r="G1044" s="11" t="s">
        <v>6</v>
      </c>
      <c r="H1044" s="11" t="s">
        <v>102</v>
      </c>
      <c r="I1044" s="11" t="s">
        <v>4</v>
      </c>
      <c r="J1044" s="11" t="s">
        <v>9</v>
      </c>
      <c r="K1044" s="11" t="s">
        <v>103</v>
      </c>
      <c r="L1044" s="11"/>
      <c r="M1044" s="11"/>
      <c r="N1044" s="11"/>
      <c r="O1044" s="11"/>
      <c r="P1044" s="11"/>
      <c r="Q1044" s="11"/>
      <c r="R1044" s="11"/>
    </row>
    <row r="1045" spans="2:18" s="9" customFormat="1" ht="15" hidden="1">
      <c r="B1045" s="9" t="s">
        <v>23</v>
      </c>
      <c r="C1045" s="9">
        <f>DCOUNTA(A4:T1038,C1044,B1044:B1045)</f>
        <v>10</v>
      </c>
      <c r="D1045" s="9" t="s">
        <v>23</v>
      </c>
      <c r="E1045" s="11">
        <f>DSUM(A4:T1039,F4,D1044:D1045)</f>
        <v>47.025999999999996</v>
      </c>
      <c r="F1045" s="11" t="s">
        <v>23</v>
      </c>
      <c r="G1045" s="11" t="s">
        <v>104</v>
      </c>
      <c r="H1045" s="11">
        <f>DCOUNTA(A4:T1039,G4,F1044:G1045)</f>
        <v>8</v>
      </c>
      <c r="I1045" s="11" t="s">
        <v>23</v>
      </c>
      <c r="J1045" s="11" t="s">
        <v>105</v>
      </c>
      <c r="K1045" s="11">
        <f>DCOUNTA(A4:T1039,J4,I1044:J1045)</f>
        <v>1</v>
      </c>
      <c r="L1045" s="11"/>
      <c r="M1045" s="11"/>
      <c r="N1045" s="11"/>
      <c r="O1045" s="11"/>
      <c r="P1045" s="11"/>
      <c r="Q1045" s="11"/>
      <c r="R1045" s="11"/>
    </row>
    <row r="1046" spans="5:18" s="9" customFormat="1" ht="15" hidden="1"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</row>
    <row r="1047" spans="2:18" s="9" customFormat="1" ht="15" hidden="1">
      <c r="B1047" s="9" t="s">
        <v>4</v>
      </c>
      <c r="D1047" s="9" t="s">
        <v>4</v>
      </c>
      <c r="E1047" s="11" t="s">
        <v>5</v>
      </c>
      <c r="F1047" s="11" t="s">
        <v>4</v>
      </c>
      <c r="G1047" s="11" t="s">
        <v>6</v>
      </c>
      <c r="H1047" s="11" t="s">
        <v>102</v>
      </c>
      <c r="I1047" s="11" t="s">
        <v>4</v>
      </c>
      <c r="J1047" s="11" t="s">
        <v>9</v>
      </c>
      <c r="K1047" s="11" t="s">
        <v>103</v>
      </c>
      <c r="L1047" s="11"/>
      <c r="M1047" s="11"/>
      <c r="N1047" s="11"/>
      <c r="O1047" s="11"/>
      <c r="P1047" s="11"/>
      <c r="Q1047" s="11"/>
      <c r="R1047" s="11"/>
    </row>
    <row r="1048" spans="2:18" s="9" customFormat="1" ht="15" hidden="1">
      <c r="B1048" s="9" t="s">
        <v>72</v>
      </c>
      <c r="C1048" s="9">
        <f>DCOUNTA(A4:T1039,E4,B1047:B1048)</f>
        <v>1</v>
      </c>
      <c r="D1048" s="9" t="s">
        <v>72</v>
      </c>
      <c r="E1048" s="11">
        <f>DSUM(A4:T1039,E1047,D1047:D1048)</f>
        <v>6.072</v>
      </c>
      <c r="F1048" s="11" t="s">
        <v>72</v>
      </c>
      <c r="G1048" s="11" t="s">
        <v>104</v>
      </c>
      <c r="H1048" s="11">
        <f>DCOUNTA(A4:T1039,G4,F1047:G1048)</f>
        <v>1</v>
      </c>
      <c r="I1048" s="11" t="s">
        <v>72</v>
      </c>
      <c r="J1048" s="11" t="s">
        <v>105</v>
      </c>
      <c r="K1048" s="11">
        <f>DCOUNTA(A4:T1039,J4,I1047:J1048)</f>
        <v>0</v>
      </c>
      <c r="L1048" s="11"/>
      <c r="M1048" s="11"/>
      <c r="N1048" s="11"/>
      <c r="O1048" s="11"/>
      <c r="P1048" s="11"/>
      <c r="Q1048" s="11"/>
      <c r="R1048" s="11"/>
    </row>
    <row r="1049" spans="5:18" s="9" customFormat="1" ht="15" hidden="1"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</row>
    <row r="1050" spans="2:18" s="9" customFormat="1" ht="15" hidden="1">
      <c r="B1050" s="9" t="s">
        <v>4</v>
      </c>
      <c r="D1050" s="9" t="s">
        <v>4</v>
      </c>
      <c r="E1050" s="11" t="s">
        <v>5</v>
      </c>
      <c r="F1050" s="11" t="s">
        <v>4</v>
      </c>
      <c r="G1050" s="11" t="s">
        <v>6</v>
      </c>
      <c r="H1050" s="11" t="s">
        <v>102</v>
      </c>
      <c r="I1050" s="11" t="s">
        <v>4</v>
      </c>
      <c r="J1050" s="11" t="s">
        <v>9</v>
      </c>
      <c r="K1050" s="11" t="s">
        <v>103</v>
      </c>
      <c r="L1050" s="11"/>
      <c r="M1050" s="11"/>
      <c r="N1050" s="11"/>
      <c r="O1050" s="11"/>
      <c r="P1050" s="11"/>
      <c r="Q1050" s="11"/>
      <c r="R1050" s="11"/>
    </row>
    <row r="1051" spans="2:18" s="9" customFormat="1" ht="15" hidden="1">
      <c r="B1051" s="9" t="s">
        <v>106</v>
      </c>
      <c r="C1051" s="9">
        <f>DCOUNTA(A4:T1039,E4,B1050:B1051)</f>
        <v>0</v>
      </c>
      <c r="D1051" s="9" t="s">
        <v>106</v>
      </c>
      <c r="E1051" s="11">
        <f>DSUM(A4:T1039,F4,D1050:D1051)</f>
        <v>0</v>
      </c>
      <c r="F1051" s="11" t="s">
        <v>106</v>
      </c>
      <c r="G1051" s="11" t="s">
        <v>104</v>
      </c>
      <c r="H1051" s="11">
        <f>DCOUNTA(A4:T1039,G4,F1050:G1051)</f>
        <v>0</v>
      </c>
      <c r="I1051" s="11" t="s">
        <v>106</v>
      </c>
      <c r="J1051" s="11" t="s">
        <v>105</v>
      </c>
      <c r="K1051" s="11">
        <f>DCOUNTA(A4:T1039,J4,I1050:J1051)</f>
        <v>0</v>
      </c>
      <c r="L1051" s="11"/>
      <c r="M1051" s="11"/>
      <c r="N1051" s="11"/>
      <c r="O1051" s="11"/>
      <c r="P1051" s="11"/>
      <c r="Q1051" s="11"/>
      <c r="R1051" s="11"/>
    </row>
    <row r="1052" spans="5:18" s="9" customFormat="1" ht="15" hidden="1"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</row>
    <row r="1053" spans="2:18" s="9" customFormat="1" ht="15" hidden="1">
      <c r="B1053" s="9" t="s">
        <v>4</v>
      </c>
      <c r="D1053" s="9" t="s">
        <v>4</v>
      </c>
      <c r="E1053" s="11" t="s">
        <v>5</v>
      </c>
      <c r="F1053" s="11" t="s">
        <v>4</v>
      </c>
      <c r="G1053" s="11" t="s">
        <v>6</v>
      </c>
      <c r="H1053" s="11" t="s">
        <v>102</v>
      </c>
      <c r="I1053" s="11" t="s">
        <v>4</v>
      </c>
      <c r="J1053" s="11" t="s">
        <v>9</v>
      </c>
      <c r="K1053" s="11" t="s">
        <v>103</v>
      </c>
      <c r="L1053" s="11"/>
      <c r="M1053" s="11"/>
      <c r="N1053" s="11"/>
      <c r="O1053" s="11"/>
      <c r="P1053" s="11"/>
      <c r="Q1053" s="11"/>
      <c r="R1053" s="11"/>
    </row>
    <row r="1054" spans="2:18" s="9" customFormat="1" ht="15" hidden="1">
      <c r="B1054" s="9" t="s">
        <v>107</v>
      </c>
      <c r="C1054" s="9">
        <f>DCOUNTA(C4:T1039,E4,B1053:B1054)</f>
        <v>0</v>
      </c>
      <c r="D1054" s="9" t="s">
        <v>107</v>
      </c>
      <c r="E1054" s="11">
        <f>DSUM(A4:T1039,F4,D1053:D1054)</f>
        <v>0</v>
      </c>
      <c r="F1054" s="11" t="s">
        <v>107</v>
      </c>
      <c r="G1054" s="11" t="s">
        <v>104</v>
      </c>
      <c r="H1054" s="11">
        <f>DCOUNTA(A4:T1039,G4,F1053:G1054)</f>
        <v>0</v>
      </c>
      <c r="I1054" s="11" t="s">
        <v>107</v>
      </c>
      <c r="J1054" s="11" t="s">
        <v>105</v>
      </c>
      <c r="K1054" s="11">
        <f>DCOUNTA(A4:T1039,J4,I1053:J1054)</f>
        <v>0</v>
      </c>
      <c r="L1054" s="11"/>
      <c r="M1054" s="11"/>
      <c r="N1054" s="11"/>
      <c r="O1054" s="11"/>
      <c r="P1054" s="11"/>
      <c r="Q1054" s="11"/>
      <c r="R1054" s="11"/>
    </row>
    <row r="1055" spans="5:18" s="9" customFormat="1" ht="15" hidden="1"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</row>
    <row r="1056" spans="5:18" s="9" customFormat="1" ht="15" hidden="1"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</row>
    <row r="1057" spans="2:18" s="9" customFormat="1" ht="15" hidden="1">
      <c r="B1057" s="9" t="s">
        <v>4</v>
      </c>
      <c r="D1057" s="9" t="s">
        <v>4</v>
      </c>
      <c r="E1057" s="11" t="s">
        <v>5</v>
      </c>
      <c r="F1057" s="11" t="s">
        <v>4</v>
      </c>
      <c r="G1057" s="11" t="s">
        <v>6</v>
      </c>
      <c r="H1057" s="11" t="s">
        <v>102</v>
      </c>
      <c r="I1057" s="11" t="s">
        <v>4</v>
      </c>
      <c r="J1057" s="11" t="s">
        <v>9</v>
      </c>
      <c r="K1057" s="11" t="s">
        <v>103</v>
      </c>
      <c r="L1057" s="11"/>
      <c r="M1057" s="11"/>
      <c r="N1057" s="11"/>
      <c r="O1057" s="11"/>
      <c r="P1057" s="11"/>
      <c r="Q1057" s="11"/>
      <c r="R1057" s="11"/>
    </row>
    <row r="1058" spans="2:33" s="9" customFormat="1" ht="15" hidden="1">
      <c r="B1058" s="9" t="s">
        <v>53</v>
      </c>
      <c r="C1058" s="9">
        <f>DCOUNTA(A4:T1039,E4,B1057:B1058)</f>
        <v>3</v>
      </c>
      <c r="D1058" s="9" t="s">
        <v>53</v>
      </c>
      <c r="E1058" s="11">
        <f>DSUM(A4:T1039,F4,D1057:D1058)</f>
        <v>57.309000000000005</v>
      </c>
      <c r="F1058" s="11" t="s">
        <v>53</v>
      </c>
      <c r="G1058" s="11" t="s">
        <v>104</v>
      </c>
      <c r="H1058" s="11">
        <f>DCOUNTA(A4:T1039,G4,F1057:G1058)</f>
        <v>3</v>
      </c>
      <c r="I1058" s="11" t="s">
        <v>53</v>
      </c>
      <c r="J1058" s="11" t="s">
        <v>105</v>
      </c>
      <c r="K1058" s="11">
        <f>DCOUNTA(A4:T1039,J4,I1057:J1058)</f>
        <v>3</v>
      </c>
      <c r="L1058" s="11"/>
      <c r="M1058" s="11"/>
      <c r="N1058" s="11"/>
      <c r="O1058" s="11"/>
      <c r="P1058" s="11"/>
      <c r="Q1058" s="11"/>
      <c r="R1058" s="1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</row>
    <row r="1059" spans="5:33" s="9" customFormat="1" ht="15" hidden="1"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</row>
    <row r="1060" spans="2:33" s="9" customFormat="1" ht="15" hidden="1">
      <c r="B1060" s="9" t="s">
        <v>4</v>
      </c>
      <c r="D1060" s="9" t="s">
        <v>4</v>
      </c>
      <c r="E1060" s="11" t="s">
        <v>5</v>
      </c>
      <c r="F1060" s="11" t="s">
        <v>4</v>
      </c>
      <c r="G1060" s="11" t="s">
        <v>6</v>
      </c>
      <c r="H1060" s="11" t="s">
        <v>102</v>
      </c>
      <c r="I1060" s="11" t="s">
        <v>4</v>
      </c>
      <c r="J1060" s="11" t="s">
        <v>9</v>
      </c>
      <c r="K1060" s="11" t="s">
        <v>103</v>
      </c>
      <c r="L1060" s="11"/>
      <c r="M1060" s="11"/>
      <c r="N1060" s="11"/>
      <c r="O1060" s="11"/>
      <c r="P1060" s="11"/>
      <c r="Q1060" s="11"/>
      <c r="R1060" s="1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</row>
    <row r="1061" spans="2:33" s="9" customFormat="1" ht="15" hidden="1">
      <c r="B1061" s="9" t="s">
        <v>108</v>
      </c>
      <c r="C1061" s="9">
        <f>DCOUNTA(B4:T1039,B1060,B1060:B1061)</f>
        <v>0</v>
      </c>
      <c r="D1061" s="9" t="s">
        <v>108</v>
      </c>
      <c r="E1061" s="11">
        <f>DSUM(A4:T1039,F4,D1060:D1061)</f>
        <v>0</v>
      </c>
      <c r="F1061" s="11" t="s">
        <v>108</v>
      </c>
      <c r="G1061" s="11" t="s">
        <v>104</v>
      </c>
      <c r="H1061" s="11">
        <f>DCOUNTA(A4:T1039,G4,F1060:G1061)</f>
        <v>0</v>
      </c>
      <c r="I1061" s="11" t="s">
        <v>108</v>
      </c>
      <c r="J1061" s="11" t="s">
        <v>105</v>
      </c>
      <c r="K1061" s="11">
        <f>DCOUNTA(A4:T1039,J4,I1060:J1061)</f>
        <v>0</v>
      </c>
      <c r="L1061" s="11"/>
      <c r="M1061" s="11"/>
      <c r="N1061" s="11"/>
      <c r="O1061" s="11"/>
      <c r="P1061" s="11"/>
      <c r="Q1061" s="11"/>
      <c r="R1061" s="1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</row>
    <row r="1062" spans="5:33" s="9" customFormat="1" ht="15"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</row>
    <row r="1063" spans="3:52" s="9" customFormat="1" ht="15.75">
      <c r="C1063" s="12" t="s">
        <v>109</v>
      </c>
      <c r="D1063" s="12" t="s">
        <v>110</v>
      </c>
      <c r="E1063" s="12" t="s">
        <v>111</v>
      </c>
      <c r="F1063" s="12" t="s">
        <v>112</v>
      </c>
      <c r="G1063" s="12" t="s">
        <v>113</v>
      </c>
      <c r="H1063" s="11"/>
      <c r="I1063" s="11"/>
      <c r="J1063" s="11"/>
      <c r="K1063" s="11"/>
      <c r="L1063" s="11"/>
      <c r="M1063" s="11"/>
      <c r="N1063" s="11"/>
      <c r="O1063" s="13"/>
      <c r="P1063" s="11"/>
      <c r="Q1063" s="11"/>
      <c r="R1063" s="11"/>
      <c r="S1063" s="11"/>
      <c r="T1063" s="1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Y1063" s="9" t="s">
        <v>114</v>
      </c>
      <c r="AZ1063" s="9" t="s">
        <v>115</v>
      </c>
    </row>
    <row r="1064" spans="3:38" s="9" customFormat="1" ht="15.75">
      <c r="C1064" s="14">
        <f>C1045</f>
        <v>10</v>
      </c>
      <c r="D1064" s="15" t="s">
        <v>116</v>
      </c>
      <c r="E1064" s="15">
        <f>E1045</f>
        <v>47.025999999999996</v>
      </c>
      <c r="F1064" s="14">
        <f>H1045</f>
        <v>8</v>
      </c>
      <c r="G1064" s="14">
        <f>K1045</f>
        <v>1</v>
      </c>
      <c r="H1064" s="11"/>
      <c r="I1064" s="11"/>
      <c r="J1064" s="11"/>
      <c r="K1064" s="11"/>
      <c r="L1064" s="11"/>
      <c r="M1064" s="11"/>
      <c r="N1064" s="11"/>
      <c r="O1064" s="13"/>
      <c r="P1064" s="11"/>
      <c r="Q1064" s="11"/>
      <c r="R1064" s="11"/>
      <c r="S1064" s="11"/>
      <c r="T1064" s="1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</row>
    <row r="1065" spans="3:38" s="9" customFormat="1" ht="15.75">
      <c r="C1065" s="14">
        <f>C1048</f>
        <v>1</v>
      </c>
      <c r="D1065" s="15" t="s">
        <v>117</v>
      </c>
      <c r="E1065" s="15">
        <f>E1048</f>
        <v>6.072</v>
      </c>
      <c r="F1065" s="14">
        <f>H1048</f>
        <v>1</v>
      </c>
      <c r="G1065" s="14">
        <f>K1048</f>
        <v>0</v>
      </c>
      <c r="H1065" s="11"/>
      <c r="I1065" s="11"/>
      <c r="J1065" s="11"/>
      <c r="K1065" s="11"/>
      <c r="L1065" s="11"/>
      <c r="M1065" s="11"/>
      <c r="N1065" s="11"/>
      <c r="O1065" s="13"/>
      <c r="P1065" s="11"/>
      <c r="Q1065" s="11"/>
      <c r="R1065" s="11"/>
      <c r="S1065" s="11"/>
      <c r="T1065" s="1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</row>
    <row r="1066" spans="3:38" s="9" customFormat="1" ht="15.75">
      <c r="C1066" s="14">
        <f>C1051</f>
        <v>0</v>
      </c>
      <c r="D1066" s="15" t="s">
        <v>118</v>
      </c>
      <c r="E1066" s="15">
        <f>E1051</f>
        <v>0</v>
      </c>
      <c r="F1066" s="14">
        <f>H1051</f>
        <v>0</v>
      </c>
      <c r="G1066" s="14">
        <f>K1051</f>
        <v>0</v>
      </c>
      <c r="H1066" s="11"/>
      <c r="I1066" s="11"/>
      <c r="J1066" s="11"/>
      <c r="K1066" s="11"/>
      <c r="L1066" s="11"/>
      <c r="M1066" s="11"/>
      <c r="N1066" s="11"/>
      <c r="O1066" s="13"/>
      <c r="P1066" s="11"/>
      <c r="Q1066" s="11"/>
      <c r="R1066" s="11"/>
      <c r="S1066" s="11"/>
      <c r="T1066" s="1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</row>
    <row r="1067" spans="3:38" s="9" customFormat="1" ht="15.75">
      <c r="C1067" s="14">
        <f>C1054</f>
        <v>0</v>
      </c>
      <c r="D1067" s="15" t="s">
        <v>119</v>
      </c>
      <c r="E1067" s="15">
        <f>E1054</f>
        <v>0</v>
      </c>
      <c r="F1067" s="14">
        <f>H1054</f>
        <v>0</v>
      </c>
      <c r="G1067" s="14">
        <f>K1054</f>
        <v>0</v>
      </c>
      <c r="H1067" s="11"/>
      <c r="I1067" s="11"/>
      <c r="J1067" s="11"/>
      <c r="K1067" s="11"/>
      <c r="L1067" s="11"/>
      <c r="M1067" s="11"/>
      <c r="N1067" s="11"/>
      <c r="O1067" s="13"/>
      <c r="P1067" s="11"/>
      <c r="Q1067" s="11"/>
      <c r="R1067" s="11"/>
      <c r="S1067" s="11"/>
      <c r="T1067" s="1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</row>
    <row r="1068" spans="3:38" s="9" customFormat="1" ht="15.75">
      <c r="C1068" s="14">
        <f>C1058</f>
        <v>3</v>
      </c>
      <c r="D1068" s="15" t="s">
        <v>53</v>
      </c>
      <c r="E1068" s="15">
        <f>E1058</f>
        <v>57.309000000000005</v>
      </c>
      <c r="F1068" s="14">
        <f>H1058</f>
        <v>3</v>
      </c>
      <c r="G1068" s="14">
        <f>K1058</f>
        <v>3</v>
      </c>
      <c r="H1068" s="11"/>
      <c r="I1068" s="11"/>
      <c r="J1068" s="11"/>
      <c r="K1068" s="11"/>
      <c r="L1068" s="11"/>
      <c r="M1068" s="11"/>
      <c r="N1068" s="11"/>
      <c r="O1068" s="13"/>
      <c r="P1068" s="11"/>
      <c r="Q1068" s="11"/>
      <c r="R1068" s="11"/>
      <c r="S1068" s="11"/>
      <c r="T1068" s="1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</row>
    <row r="1069" spans="3:38" s="9" customFormat="1" ht="15.75">
      <c r="C1069" s="14">
        <f>C1061</f>
        <v>0</v>
      </c>
      <c r="D1069" s="15" t="s">
        <v>120</v>
      </c>
      <c r="E1069" s="15">
        <f>E1061</f>
        <v>0</v>
      </c>
      <c r="F1069" s="14">
        <f>H1061</f>
        <v>0</v>
      </c>
      <c r="G1069" s="14">
        <f>K1061</f>
        <v>0</v>
      </c>
      <c r="H1069" s="11"/>
      <c r="I1069" s="11"/>
      <c r="J1069" s="11"/>
      <c r="K1069" s="11"/>
      <c r="L1069" s="11"/>
      <c r="M1069" s="11"/>
      <c r="N1069" s="11"/>
      <c r="O1069" s="13"/>
      <c r="P1069" s="11"/>
      <c r="Q1069" s="11"/>
      <c r="R1069" s="11"/>
      <c r="S1069" s="11"/>
      <c r="T1069" s="1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</row>
    <row r="1070" spans="3:38" s="9" customFormat="1" ht="15.75">
      <c r="C1070" s="16"/>
      <c r="D1070" s="12" t="s">
        <v>121</v>
      </c>
      <c r="E1070" s="12">
        <f>E1064</f>
        <v>47.025999999999996</v>
      </c>
      <c r="F1070" s="16"/>
      <c r="G1070" s="11"/>
      <c r="H1070" s="11"/>
      <c r="I1070" s="11"/>
      <c r="J1070" s="11"/>
      <c r="K1070" s="11"/>
      <c r="L1070" s="11"/>
      <c r="M1070" s="11"/>
      <c r="N1070" s="11"/>
      <c r="O1070" s="13"/>
      <c r="P1070" s="11"/>
      <c r="Q1070" s="11"/>
      <c r="R1070" s="11"/>
      <c r="S1070" s="11"/>
      <c r="T1070" s="1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</row>
    <row r="1071" spans="3:38" s="9" customFormat="1" ht="15.75">
      <c r="C1071" s="16"/>
      <c r="D1071" s="12" t="s">
        <v>122</v>
      </c>
      <c r="E1071" s="12">
        <f>E1064+E1065+E1066+E1067+E1068+E1069</f>
        <v>110.40700000000001</v>
      </c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</row>
    <row r="1072" spans="5:20" s="1" customFormat="1" ht="12.75" customHeigh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38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</row>
    <row r="2325" spans="5:38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</row>
    <row r="2326" spans="5:38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</row>
    <row r="2327" spans="5:38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</row>
    <row r="2328" spans="5:38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</row>
    <row r="2329" spans="5:38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</row>
    <row r="2330" spans="5:38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</row>
    <row r="2331" spans="5:38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</row>
    <row r="2332" spans="5:38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</row>
    <row r="2333" spans="5:38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</row>
    <row r="2334" spans="5:38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</row>
    <row r="2335" spans="5:38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</row>
    <row r="2336" spans="5:38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</row>
    <row r="2337" spans="5:38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2022-04-28T14:24:01Z</dcterms:created>
  <dcterms:modified xsi:type="dcterms:W3CDTF">2022-04-28T14:24:15Z</dcterms:modified>
  <cp:category/>
  <cp:version/>
  <cp:contentType/>
  <cp:contentStatus/>
</cp:coreProperties>
</file>