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<sst xmlns="http://schemas.openxmlformats.org/spreadsheetml/2006/main" count="239" uniqueCount="125">
  <si>
    <t>MECANISMOS DE PROGRESIÓN TUMORAL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</si>
  <si>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</si>
  <si>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</si>
  <si>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</si>
  <si>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</si>
  <si>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</si>
  <si>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</si>
  <si>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</si>
  <si>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</si>
  <si>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</si>
  <si>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</si>
  <si>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</si>
  <si>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</si>
  <si>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</si>
  <si>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</si>
  <si>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</si>
  <si>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</si>
  <si>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</si>
  <si>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</si>
  <si>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</si>
  <si>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Garcia-Estevez, L; Cortes, J; Perez, S; Calvo, I; Gallegos, I; Gema, B</t>
  </si>
  <si>
    <t>Obesity and Breast Cancer: A Paradoxical and Controversial Relationship Influenced by Menopausal Status</t>
  </si>
  <si>
    <t>FRONTIERS IN ONCOLOGY</t>
  </si>
  <si>
    <t>Review</t>
  </si>
  <si>
    <t>[Garcia-Estevez, Laura; Perez, Silvia; Calvo, Isabel; Gallegos, Isabel] MD Anderson Canc Ctr, Breast Canc Dept, Madrid, Spain; [Garcia-Estevez, Laura; Moreno-Bueno, Gema] Ctr Invest Biomed Red Canc CIBERONC, Madrid, Spain; [Cortes, Javier] Int Breast Canc Ctr IBCC, Barcelona, Spain; [Cortes, Javier] Med Scientia Innovat Res MedSIR, Barcelona, Spain; [Cortes, Javier] Vall dHebron Inst Oncol, Barcelona, Spain; [Moreno-Bueno, Gema] Univ Autonoma Madrid UAM, Dept Biochem, Inst Invest Biomed Alberto Sols CSIC UAM, IdiPaz, Madrid, Spain; [Moreno-Bueno, Gema] MD Anderson Int Fdn, Madrid, Spain</t>
  </si>
  <si>
    <t>Garcia-Estevez, L (corresponding author), MD Anderson Canc Ctr, Breast Canc Dept, Madrid, Spain.; Garcia-Estevez, L; Moreno-Bueno, G (corresponding author), Ctr Invest Biomed Red Canc CIBERONC, Madrid, Spain.; Moreno-Bueno, G (corresponding author), Univ Autonoma Madrid UAM, Dept Biochem, Inst Invest Biomed Alberto Sols CSIC UAM, IdiPaz, Madrid, Spain.; Moreno-Bueno, G (corresponding author), MD Anderson Int Fdn, Madrid, Spain.</t>
  </si>
  <si>
    <t>2234-943X</t>
  </si>
  <si>
    <t>AUG 13</t>
  </si>
  <si>
    <t/>
  </si>
  <si>
    <t>Rosas-Alonso, R; Colmenarejo-Fernandez, J; Pernia, O; Rodriguez-Antolin, C; Esteban, I; Ghanem, I; Sanchez-Cabrero, D; Losantos-Garcia, I; Palacios-Zambrano, S; Moreno-Bueno, G; de Castro, J; Martinez-Marin, V; Ibanez-de-Caceres, I</t>
  </si>
  <si>
    <t>Clinical validation of a novel quantitative assay for the detection of MGMT methylation in glioblastoma patients</t>
  </si>
  <si>
    <t>CLINICAL EPIGENETICS</t>
  </si>
  <si>
    <t>Article</t>
  </si>
  <si>
    <t>[Rosas-Alonso, Rocio; Colmenarejo-Fernandez, Julian; Pernia, Olga; Rodriguez-Antolin, Carlos; Ibanez-de-Caceres, Inmaculada] Univ Hosp La Paz, INGEMM, Epigenet Lab, Paseo Castellana 261, Madrid 28046, Spain; [Rosas-Alonso, Rocio; Colmenarejo-Fernandez, Julian; Pernia, Olga; Rodriguez-Antolin, Carlos; Esteban, Isabel; Sanchez-Cabrero, Dario; de Castro, Javier; Ibanez-de-Caceres, Inmaculada] IdiPAZ, Expt Therapies &amp; Novel Biomarkers Canc, Madrid, Spain; [Esteban, Isabel] La Paz Univ Hosp, Pathol Dept, Madrid, Spain; [Ghanem, Ismael; de Castro, Javier; Martinez-Marin, Virginia] La Paz Univ Hosp, Med Oncol Dept, Madrid, Spain; [Losantos-Garcia, Itsaso] La Paz Univ Hosp, IdiPAZ, Biostat Unit, Madrid, Spain; [Palacios-Zambrano, Sara; Moreno-Bueno, Gema] MD Anderson Canc Ctr, Madrid, Spain; [Moreno-Bueno, Gema] UAM IIBm CSIC UAM, IdiPaz, Fdn MD Anderson Int, Biochem Dept, Madrid, Spain; [Moreno-Bueno, Gema] CIBERONC, Madrid, Spain</t>
  </si>
  <si>
    <t>Rosas-Alonso, R; Ibanez-de-Caceres, I (corresponding author), Univ Hosp La Paz, INGEMM, Epigenet Lab, Paseo Castellana 261, Madrid 28046, Spain.; Rosas-Alonso, R; Ibanez-de-Caceres, I (corresponding author), IdiPAZ, Expt Therapies &amp; Novel Biomarkers Canc, Madrid, Spain.</t>
  </si>
  <si>
    <t>1868-7075</t>
  </si>
  <si>
    <t>MAR 9</t>
  </si>
  <si>
    <t>Garcia-Estevez, L; Calvo, I; Perez, S; Gallegos, I; Diaz, E; Sampayo-Cordero, M; Oltra, SS; Moreno-Bueno, G</t>
  </si>
  <si>
    <t>Predictive Role of Leptin Receptor (Ob-R) Overexpression in Patients with Early Breast Cancer Receiving Neoadjuvant Systemic Treatment</t>
  </si>
  <si>
    <t>CANCERS</t>
  </si>
  <si>
    <t>[Garcia-Estevez, Laura; Calvo, Isabel; Perez, Silvia; Gallegos, Isabel; Diaz, Eva; Oltra, Sara S.; Moreno-Bueno, Gema] Fdn MD Anderson Int, C Gomez Hemans 2, Madrid 28033, Spain; [Garcia-Estevez, Laura; Oltra, Sara S.; Moreno-Bueno, Gema] Ctr Invest Biomed Red Canc CIBERONC, Madrid 28029, Spain; [Sampayo-Cordero, Miguel] Med Scientia Innovat Res MedSIR, Barcelona 08018, Spain; [Sampayo-Cordero, Miguel] Optimapharm, Biostat Dept, Parc Bit Edifici Disset A2, Palma De Mallorca 07121, Spain; [Oltra, Sara S.; Moreno-Bueno, Gema] Univ Autonoma Madrid UAM, IdiPaz, Inst Invest Biomedo Alberto Sols CSIC UAM, Biochem Dept, Madrid 28029, Spain</t>
  </si>
  <si>
    <t>Garcia-Estevez, L (corresponding author), Fdn MD Anderson Int, C Gomez Hemans 2, Madrid 28033, Spain.; Garcia-Estevez, L (corresponding author), Ctr Invest Biomed Red Canc CIBERONC, Madrid 28029, Spain.</t>
  </si>
  <si>
    <t>2072-6694</t>
  </si>
  <si>
    <t>JUL</t>
  </si>
  <si>
    <t>Barbachano, A; Fernandez-Barral, A; Bustamante-Madrid, P; Prieto, I; Rodriguez-Salas, N; Larriba, MJ; Munoz, A</t>
  </si>
  <si>
    <t>Organoids and Colorectal Cancer</t>
  </si>
  <si>
    <t>[Barbachano, Antonio; Fernandez-Barral, Asuncion; Bustamante-Madrid, Pilar; Larriba, Maria Jesus; Munoz, Alberto] Univ Autonoma Madrid, CSIC, Inst Invest Biomed Alberto Sols, Madrid 28029, Spain; [Barbachano, Antonio; Fernandez-Barral, Asuncion; Bustamante-Madrid, Pilar; Rodriguez-Salas, Nuria; Larriba, Maria Jesus; Munoz, Alberto] Ctr Invest Biomed Red Canc CIBERONC, Madrid 28029, Spain; [Barbachano, Antonio; Fernandez-Barral, Asuncion; Bustamante-Madrid, Pilar; Rodriguez-Salas, Nuria; Larriba, Maria Jesus; Munoz, Alberto] Hosp Univ La Paz IdiPAZ, Inst Invest Sanitaria, Madrid 28046, Spain; [Prieto, Isabel] Hosp Univ La Paz, Serv Cirugia Gen, Madrid 28046, Spain; [Rodriguez-Salas, Nuria] Hosp Univ La Paz, Serv Oncol Med, Madrid 28046, Spain</t>
  </si>
  <si>
    <t>Munoz, A (corresponding author), Univ Autonoma Madrid, CSIC, Inst Invest Biomed Alberto Sols, Madrid 28029, Spain.; Munoz, A (corresponding author), Ctr Invest Biomed Red Canc CIBERONC, Madrid 28029, Spain.; Munoz, A (corresponding author), Hosp Univ La Paz IdiPAZ, Inst Invest Sanitaria, Madrid 28046, Spain.</t>
  </si>
  <si>
    <t>JUN</t>
  </si>
  <si>
    <t>Rodriguez-Cobos, J; Vinal, D; Poves, C; Fernandez-Acenero, MJ; Peinado, H; Pastor-Morate, D; Prieto, MI; Barderas, R; Rodriguez-Salas, N; Dominguez, G</t>
  </si>
  <si>
    <t>Delta Np73, TAp73 and Delta 133p53 Extracellular Vesicle Cargo as Early Diagnosis Markers in Colorectal Cancer</t>
  </si>
  <si>
    <t>[Rodriguez-Cobos, Javier; Dominguez, Gemma] UAM, Hlth Res Inst Alberto Sols, Fac Med, Dept Biochem,CSIC,IdiPaz, Madrid 28029, Spain; [Vinal, David; Rodriguez-Salas, Nuria] Hosp Univ La Paz, Dept Med Oncol, CIBERONC, Madrid 28046, Spain; [Poves, Carmen] Hosp Clin San Carlos, Gastroenterol Unit, Madrid 28040, Spain; [Fernandez-Acenero, Maria J.] Hosp Gregorio Maranon, Surg Pathol Dept, Madrid 28007, Spain; [Peinado, Hector] Spanish Natl Canc Res Ctr, Mol Oncol Program, Microenvironm &amp; Metastasis Lab, Madrid 28029, Spain; [Pastor-Morate, Daniel; Prieto, M. Isabel] Hosp Univ La Paz, Surg Dept, Madrid 28046, Spain; [Barderas, Rodrigo] Inst Salud Carlos III, Chron Dis Programme UFIEC, Madrid 28222, Spain</t>
  </si>
  <si>
    <t>Dominguez, G (corresponding author), UAM, Hlth Res Inst Alberto Sols, Fac Med, Dept Biochem,CSIC,IdiPaz, Madrid 28029, Spain.</t>
  </si>
  <si>
    <t>MAY</t>
  </si>
  <si>
    <t>Royo, F; Azkargorta, M; Lavin, JL; Clos-Garcia, M; Cortazar, AR; Gonzalez-Lopez, M; Barcena, L; del Portillo, HA; Yanez-Mo, M; Marcilla, A; Borras, FE; Peinado, H; Guerrero, I; Vales-Gomez, M; Cereijo, U; Sardon, T; Aransay, AM; Elortza, F; Falcon-Perez, JM</t>
  </si>
  <si>
    <t>Extracellular Vesicles From Liver Progenitor Cells Downregulates Fibroblast Metabolic Activity and Increase the Expression of Immune-Response Related Molecules</t>
  </si>
  <si>
    <t>FRONTIERS IN CELL AND DEVELOPMENTAL BIOLOGY</t>
  </si>
  <si>
    <t>[Royo, Felix; Azkargorta, Mikel; Lavin, Jose L.; Clos-Garcia, Marc; Cortazar, Ana R.; Gonzalez-Lopez, Monika; Barcena, Laura; Aransay, Ana M.; Elortza, Felix; Falcon-Perez, Juan M.] Bizkaia Technol Pk, Ctr Cooperat Res Biosci, Bizkaia, Spain; [Royo, Felix; Aransay, Ana M.; Elortza, Felix; Falcon-Perez, Juan M.] Ctr Invest Biomed Red Enfermedades Hepat &amp; Digest, Madrid, Spain; [Cortazar, Ana R.] Inst Salud Carlos III, Ctr Invest Biomed Red Canc, Madrid, Spain; [del Portillo, Hernando A.] Univ Barcelona, ISGlobal, Hosp Clin, Barcelona, Spain; [del Portillo, Hernando A.] Hlth Sci Res Inst Germans Trias &amp; Pujol, Badalona, Spain; [del Portillo, Hernando A.] Inst Catalana Recerca &amp; Estudis Avancats, Barcelona, Spain; [Yanez-Mo, Maria] Univ Autonoma Madrid, Inst Invest Sanit Princesa, Ctr Biol Mol Severo Ochoa, Dept Biol Mol, Madrid, Spain; [Marcilla, Antonio] Univ Valencia, Area Parasitol, Dept Farm &amp; Tecnol Farmaceut &amp; Parasitol, Valencia, Spain; [Marcilla, Antonio] Univ Valencia, Hlth Res Inst Le Fe, Joint Res Unit Endocrinol Nutr &amp; Clin Dietet, Valencia, Spain; [Borras, Francesc E.] Autonomous Univ Barcelona, Dept Cell Biol Physiol &amp; Immunol, Barcelona, Spain; [Borras, Francesc E.] Germans Trias &amp; Pujol Hlth Sci Res Inst IGTP, REMAR IVECAT Grp, Badalona, Spain; [Borras, Francesc E.] Germans Trias &amp; Pujol Univ Hosp, Nephrol Dept, Can Ruti Campus, Badalona, Spain; [Peinado, Hector] Spanish Natl Canc Res Ctr, Mol Oncol Program, Microenvironm &amp; Metastasis Lab, Madrid, Spain; [Guerrero, Isabel] Univ Autonoma Madrid, Ctr Biol Mol Severo Ochoa, Tissue &amp; Organ Homeostasis, Madrid, Spain; [Vales-Gomez, Mar] Spanish Natl Res Council, Spanish Natl Ctr Biotechnol, Madrid, Spain; [Cereijo, Unai; Sardon, Teresa] Anax Biotech, Barcelona, Spain; [Falcon-Perez, Juan M.] Basque Fdn Sci, Ikerbasque, Bilbao, Spain</t>
  </si>
  <si>
    <t>Falcon-Perez, JM (corresponding author), Bizkaia Technol Pk, Ctr Cooperat Res Biosci, Bizkaia, Spain.; Falcon-Perez, JM (corresponding author), Ctr Invest Biomed Red Enfermedades Hepat &amp; Digest, Madrid, Spain.; Falcon-Perez, JM (corresponding author), Basque Fdn Sci, Ikerbasque, Bilbao, Spain.</t>
  </si>
  <si>
    <t>2296-634X</t>
  </si>
  <si>
    <t>JAN 12</t>
  </si>
  <si>
    <t>Garcia-Estevez, L; Gonzalez-Martinez, S; Moreno-Bueno, G</t>
  </si>
  <si>
    <t>The Leptin Axis and Its Association With the Adaptive Immune System in Breast Cancer</t>
  </si>
  <si>
    <t>FRONTIERS IN IMMUNOLOGY</t>
  </si>
  <si>
    <t>[Garcia-Estevez, Laura] MD Anderson Canc Ctr, Breast Canc Dept, Madrid, Spain; [Garcia-Estevez, Laura; Moreno-Bueno, Gema] Ctr Invest Biomed Red Canc CIBERONC, Madrid, Spain; [Garcia-Estevez, Laura; Moreno-Bueno, Gema] MD Anderson Int Fdn, Madrid, Spain; [Gonzalez-Martinez, Silvia] Hosp Ramon &amp; Cajal, Pathol Dept, Madrid, Spain; [Gonzalez-Martinez, Silvia] Fdn Contigo Canc Mujer, Madrid, Spain; [Moreno-Bueno, Gema] Univ Autonoma Madrid UAM, Inst Invest Biomed Alberto Sols CSIC UAM, Biochem Dept, IdiPaz, Madrid, Spain</t>
  </si>
  <si>
    <t>Garcia-Estevez, L (corresponding author), MD Anderson Canc Ctr, Breast Canc Dept, Madrid, Spain.; Garcia-Estevez, L (corresponding author), Ctr Invest Biomed Red Canc CIBERONC, Madrid, Spain.; Garcia-Estevez, L (corresponding author), MD Anderson Int Fdn, Madrid, Spain.</t>
  </si>
  <si>
    <t>1664-3224</t>
  </si>
  <si>
    <t>NOV 15</t>
  </si>
  <si>
    <t>Sarrio, D; Martinez-Val, J; Molina-Crespo, A; Sanchez, L; Moreno-Bueno, G</t>
  </si>
  <si>
    <t>The multifaceted roles of gasdermins in cancer biology and oncologic therapies</t>
  </si>
  <si>
    <t>BIOCHIMICA ET BIOPHYSICA ACTA-REVIEWS ON CANCER</t>
  </si>
  <si>
    <t>[Sarrio, David; Molina-Crespo, Angela; Moreno-Bueno, Gema] UAM, Biochem Dept, Madrid 28008, Spain; [Sarrio, David; Molina-Crespo, Angela; Moreno-Bueno, Gema] IIBm Alberto Sols CSIC UAM, Madrid 28008, Spain; [Sarrio, David; Molina-Crespo, Angela; Moreno-Bueno, Gema] Ctr Invest Biomed Red, Area Canc CIBERONC, C Melchor Fernandez Almagro 3, Madrid 28029, Spain; [Martinez-Val, Jeannette; Sanchez, Laura] Santiago de Compostela Univ, Zool Genet &amp; Phys Anthropol Dept, Avda Alfonso X O Sabio S-N, Lugo 27002, Spain; [Moreno-Bueno, Gema] MD Anderson Canc Ctr Fdn, C Arturo Soria 270, Madrid 28033, Spain</t>
  </si>
  <si>
    <t>Sarrio, D; Moreno-Bueno, G (corresponding author), UAM, Biochem Dept, Madrid 28008, Spain.; Sarrio, D; Moreno-Bueno, G (corresponding author), IIBm Alberto Sols CSIC UAM, Madrid 28008, Spain.; Sarrio, D; Moreno-Bueno, G (corresponding author), CIBERONC, Madrid, Spain.</t>
  </si>
  <si>
    <t>0304-419X</t>
  </si>
  <si>
    <t>DEC</t>
  </si>
  <si>
    <t>Lopez-Menendez, C; Vazquez-Naharro, A; Santos, V; Dubus, P; Santamaria, PG; Martinez-Ramirez, A; Portillo, F; Moreno-Bueno, G; Faraldo, MM; Cano, A</t>
  </si>
  <si>
    <t>E2A Modulates Sternness, Metastasis, and Therapeutic Resistance of Breast Cancer</t>
  </si>
  <si>
    <t>CANCER RESEARCH</t>
  </si>
  <si>
    <t>[Lopez-Menendez, Celia; Vazquez-Naharro, Alberto; Santos, Vanesa; Santamaria, Patricia G.; Portillo, Francisco; Moreno-Bueno, Gema; Cano, Amparo] Univ Autonoma Madrid, Dept Bioquim, Fac Med, Inst Invest Biomed Alberto Sols CSIC UAM, Madrid, Spain; [Lopez-Menendez, Celia; Vazquez-Naharro, Alberto; Santos, Vanesa; Santamaria, Patricia G.; Portillo, Francisco; Moreno-Bueno, Gema; Cano, Amparo] Inst Salud Carlos III, Ctr Invest Biomed Red Area Canc CIBERONC, Madrid, Spain; [Lopez-Menendez, Celia; Vazquez-Naharro, Alberto; Santos, Vanesa; Santamaria, Patricia G.; Portillo, Francisco; Moreno-Bueno, Gema; Cano, Amparo] Hosp Univ LA Paz IdiPAZ, Inst Invest Sanitaria, Madrid, Spain; [Dubus, Pierre] Univ Bordeaux, INSERM, Bordeaux, France; [Dubus, Pierre] CHU Bordeaux, Talence, France; [Martinez-Ramirez, Angel] MD Anderson Canc Ctr, Cytogenet Unit, Madrid, Spain; [Martinez-Ramirez, Angel] Eurofins Megalab, Oncohematol Cytogenet Lab, Madrid, Spain; [Moreno-Bueno, Gema] Fdn MD Anderson Int, Madrid, Spain; [Faraldo, Marisa M.] PSL Res Univ, Inst Curie, CNRS, INSERM, Paris, France; [Faraldo, Marisa M.] UPMC Univ Paris VI, Sorbonne Univ, Paris, France; [Santos, Vanesa; Santamaria, Patricia G.] Ctr Nacl Inves Oncol, Madrid, Spain</t>
  </si>
  <si>
    <t>Lopez-Menendez, C (corresponding author), Univ Autonoma Madrid, Dept Bioquim, Fac Med, Inst Invest Biomed Alberto Sols CSIC UAM, Madrid, Spain.; Lopez-Menendez, C (corresponding author), Inst Salud Carlos III, Ctr Invest Biomed Red Area Canc CIBERONC, Madrid, Spain.; Lopez-Menendez, C (corresponding author), Hosp Univ LA Paz IdiPAZ, Inst Invest Sanitaria, Madrid, Spain.; Cano, A (corresponding author), Univ Autonoma Madrid, Madrid 28029, Spain.</t>
  </si>
  <si>
    <t>0008-5472</t>
  </si>
  <si>
    <t>SEP 1</t>
  </si>
  <si>
    <t>Estevez, LG; Calvo, JP; Sampayo, M; Calvo, I; Diaz, E; Mies, BP; Moreno-Bueno, G</t>
  </si>
  <si>
    <t>Leptin receptor (Ob-R) and its association with tumour infiltrating lymphocytes (TILs) in early breast cancer (BC): Correlation with pathological complete response (pCR)</t>
  </si>
  <si>
    <t>ANNALS OF ONCOLOGY</t>
  </si>
  <si>
    <t>Meeting Abstract</t>
  </si>
  <si>
    <t>[Garcia Estevez, L.; Calvo, I.; Diaz, E.] MD Anderson Canc Ctr Madrid, Breast Canc Dept, Madrid, Spain; [Palacios Calvo, J.; Moreno-Bueno, G.] Ctr Invest Biomed Red Canc CIBERONC, Madrid, Spain; [Palacios Calvo, J.; Perez Mies, B.] Hosp Ramon &amp; Cajal, Pathol Dept, Madrid, Spain; [Palacios Calvo, J.; Perez Mies, B.] Inst Salud Carlos III, Ctr Invest Biomed Red Canc CIBERONC, Madrid, Spain; [Sampayo, M.] Med Scientia Innovat Res MedSIR, Biostat, Barcelona, Spain; [Moreno-Bueno, G.] Univ Autonoma Madrid UAM, Biochem Dept, Madrid, Spain; [Moreno-Bueno, G.] Inst Invest Biomed Alberto Sols CSIC UAM, IdiPaz, Madrid, Spain</t>
  </si>
  <si>
    <t>0923-7534</t>
  </si>
  <si>
    <t>S384</t>
  </si>
  <si>
    <t>S385</t>
  </si>
  <si>
    <t>Suarez, H; Andreu, Z; Mazzeo, C; Toribio, V; Perez-Rivera, AE; Lopez-Martin, S; Garcia-Silva, S; Hurtado, B; Morato, E; Pelaez, L; Arribas, EA; Tolentino-Cortez, T; Barreda-Gomez, G; Marina, AI; Peinado, H; Yanez-Mo, M</t>
  </si>
  <si>
    <t>CD9 inhibition reveals a functional connection of extracellular vesicle secretion with mitophagy in melanoma cells</t>
  </si>
  <si>
    <t>JOURNAL OF EXTRACELLULAR VESICLES</t>
  </si>
  <si>
    <t>[Suarez, Henar; Andreu, Zoraida; Mazzeo, Carla; Toribio, Victor; Lopez-Martin, Soraya; Yanez-Mo, Maria] Univ Autonoma Madrid UAM, Dept Biol Mol, Madrid, Spain; [Suarez, Henar; Andreu, Zoraida; Mazzeo, Carla; Toribio, Victor; Lopez-Martin, Soraya; Yanez-Mo, Maria] Inst Invest Sanitaria La Princesa IIS IP, Ctr Biol Mol Severo Ochoa, Madrid, Spain; [Perez-Rivera, Aldo Emmanuel] Univ Nacl Autonoma Mexico, Fac Ciencias, Mexico City, DF, Mexico; [Garcia-Silva, Susana; Hurtado, Begona; Peinado, Hector] Spanish Natl Canc Res Ctr CNIO, Madrid, Spain; [Morato, Esperanza; Pelaez, Laura; Marina, Ana Isabel] CSIC UAM, CBM SO, Unidad Prote, Madrid, Spain; [Arribas, Egoitz Astigarraga; Tolentino-Cortez, Tarson; Barreda-Gomez, Gabriel] IMG Pharma Biotech SL, Parque Tecnol Zamudio, Derio, Spain</t>
  </si>
  <si>
    <t>Yanez-Mo, M (corresponding author), UAM, Dept Bioquim &amp; Biol Mol, Ctr Biol Mol Severo Ochoa, Lab 412, C Nicolas Cabrera 1, Madrid 28049, Spain.</t>
  </si>
  <si>
    <t>2001-3078</t>
  </si>
  <si>
    <t>e12082</t>
  </si>
  <si>
    <t>Zamudio-Martinez, E; Herrera-Campos, AB; Munoz, A; Rodriguez-Vargas, JM; Oliver, FJ</t>
  </si>
  <si>
    <t>Tankyrases as modulators of pro-tumoral functions: molecular insights and therapeutic opportunities</t>
  </si>
  <si>
    <t>JOURNAL OF EXPERIMENTAL &amp; CLINICAL CANCER RESEARCH</t>
  </si>
  <si>
    <t>[Zamudio-Martinez, Esteban; Herrera-Campos, Ana Belen; Rodriguez-Vargas, Jose Manuel; Oliver, F. Javier] CIBERONC, CSIC, Inst Parasitol &amp; Biomed Lopez Neyra, Granada 18016, Spain; [Zamudio-Martinez, Esteban; Munoz, Alberto; Rodriguez-Vargas, Jose Manuel; Oliver, F. Javier] CIBERONC, Ctr Invest Biomed Red Canc, Madrid 28029, Spain; [Munoz, Alberto] Univ Autonoma Madrid, CSIC, Inst Invest Biomed Alberto Sols, Madrid 28029, Spain</t>
  </si>
  <si>
    <t>Rodriguez-Vargas, JM; Oliver, FJ (corresponding author), CIBERONC, CSIC, Inst Parasitol &amp; Biomed Lopez Neyra, Granada 18016, Spain.</t>
  </si>
  <si>
    <t>1756-9966</t>
  </si>
  <si>
    <t>APR 28</t>
  </si>
  <si>
    <t>1º CUARTIL</t>
  </si>
  <si>
    <t>1º DECIL</t>
  </si>
  <si>
    <t>Q1</t>
  </si>
  <si>
    <t>SI</t>
  </si>
  <si>
    <t>Letter</t>
  </si>
  <si>
    <t>Correction</t>
  </si>
  <si>
    <t>Editorial Material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</si>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</sst>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Y2340"/>
  <sheetViews>
    <sheetView tabSelected="1" zoomScalePageLayoutView="0" workbookViewId="0" topLeftCell="A1">
      <selection activeCell="A1" sqref="A1:IV16384"/>
    </sheetView>
  </sheetViews>
  <sheetFormatPr defaultColWidth="11.1406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8" customWidth="1"/>
    <col min="6" max="6" width="11.140625" style="8" customWidth="1"/>
    <col min="7" max="7" width="12.00390625" style="8" customWidth="1"/>
    <col min="8" max="9" width="0" style="8" hidden="1" customWidth="1"/>
    <col min="10" max="10" width="8.7109375" style="8" customWidth="1"/>
    <col min="11" max="14" width="0" style="8" hidden="1" customWidth="1"/>
    <col min="15" max="15" width="9.28125" style="8" customWidth="1"/>
    <col min="16" max="17" width="8.140625" style="8" customWidth="1"/>
    <col min="18" max="18" width="9.57421875" style="8" customWidth="1"/>
    <col min="19" max="19" width="11.140625" style="8" customWidth="1"/>
    <col min="20" max="20" width="9.7109375" style="8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6.244</v>
      </c>
      <c r="G5" s="7" t="str">
        <f>VLOOKUP(N5,'[1]Revistas'!$B$2:$H$62913,3,FALSE)</f>
        <v>Q2</v>
      </c>
      <c r="H5" s="7" t="str">
        <f>VLOOKUP(N5,'[1]Revistas'!$B$2:$H$62913,4,FALSE)</f>
        <v>ONCOLOGY</v>
      </c>
      <c r="I5" s="7" t="str">
        <f>VLOOKUP(N5,'[1]Revistas'!$B$2:$H$62913,5,FALSE)</f>
        <v>62/242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4</v>
      </c>
      <c r="N5" s="7" t="s">
        <v>26</v>
      </c>
      <c r="O5" s="7" t="s">
        <v>27</v>
      </c>
      <c r="P5" s="7">
        <v>2021</v>
      </c>
      <c r="Q5" s="7">
        <v>11</v>
      </c>
      <c r="R5" s="7" t="s">
        <v>28</v>
      </c>
      <c r="S5" s="7" t="s">
        <v>28</v>
      </c>
      <c r="T5" s="7">
        <v>705911</v>
      </c>
    </row>
    <row r="6" spans="2:20" s="1" customFormat="1" ht="15">
      <c r="B6" s="6" t="s">
        <v>29</v>
      </c>
      <c r="C6" s="6" t="s">
        <v>30</v>
      </c>
      <c r="D6" s="6" t="s">
        <v>31</v>
      </c>
      <c r="E6" s="7" t="s">
        <v>32</v>
      </c>
      <c r="F6" s="7">
        <f>VLOOKUP(N6,'[1]Revistas'!$B$2:$H$62913,2,FALSE)</f>
        <v>6.551</v>
      </c>
      <c r="G6" s="7" t="str">
        <f>VLOOKUP(N6,'[1]Revistas'!$B$2:$H$62913,3,FALSE)</f>
        <v>Q1</v>
      </c>
      <c r="H6" s="7" t="str">
        <f>VLOOKUP(N6,'[1]Revistas'!$B$2:$H$62913,4,FALSE)</f>
        <v>GENETICS &amp; HEREDITY</v>
      </c>
      <c r="I6" s="7" t="str">
        <f>VLOOKUP(N6,'[1]Revistas'!$B$2:$H$62913,5,FALSE)</f>
        <v>21/175</v>
      </c>
      <c r="J6" s="7" t="str">
        <f>VLOOKUP(N6,'[1]Revistas'!$B$2:$H$62913,6,FALSE)</f>
        <v>NO</v>
      </c>
      <c r="K6" s="7" t="s">
        <v>33</v>
      </c>
      <c r="L6" s="7" t="s">
        <v>34</v>
      </c>
      <c r="M6" s="7">
        <v>2</v>
      </c>
      <c r="N6" s="7" t="s">
        <v>35</v>
      </c>
      <c r="O6" s="7" t="s">
        <v>36</v>
      </c>
      <c r="P6" s="7">
        <v>2021</v>
      </c>
      <c r="Q6" s="7">
        <v>13</v>
      </c>
      <c r="R6" s="7">
        <v>1</v>
      </c>
      <c r="S6" s="7" t="s">
        <v>28</v>
      </c>
      <c r="T6" s="7">
        <v>52</v>
      </c>
    </row>
    <row r="7" spans="2:20" s="1" customFormat="1" ht="15">
      <c r="B7" s="6" t="s">
        <v>37</v>
      </c>
      <c r="C7" s="6" t="s">
        <v>38</v>
      </c>
      <c r="D7" s="6" t="s">
        <v>39</v>
      </c>
      <c r="E7" s="7" t="s">
        <v>32</v>
      </c>
      <c r="F7" s="7">
        <f>VLOOKUP(N7,'[1]Revistas'!$B$2:$H$62913,2,FALSE)</f>
        <v>6.639</v>
      </c>
      <c r="G7" s="7" t="str">
        <f>VLOOKUP(N7,'[1]Revistas'!$B$2:$H$62913,3,FALSE)</f>
        <v>Q1</v>
      </c>
      <c r="H7" s="7" t="str">
        <f>VLOOKUP(N7,'[1]Revistas'!$B$2:$H$62913,4,FALSE)</f>
        <v>ONCOLOGY</v>
      </c>
      <c r="I7" s="7" t="str">
        <f>VLOOKUP(N7,'[1]Revistas'!$B$2:$H$62913,5,FALSE)</f>
        <v>51/242</v>
      </c>
      <c r="J7" s="7" t="str">
        <f>VLOOKUP(N7,'[1]Revistas'!$B$2:$H$62913,6,FALSE)</f>
        <v>NO</v>
      </c>
      <c r="K7" s="7" t="s">
        <v>40</v>
      </c>
      <c r="L7" s="7" t="s">
        <v>41</v>
      </c>
      <c r="M7" s="7">
        <v>1</v>
      </c>
      <c r="N7" s="7" t="s">
        <v>42</v>
      </c>
      <c r="O7" s="7" t="s">
        <v>43</v>
      </c>
      <c r="P7" s="7">
        <v>2021</v>
      </c>
      <c r="Q7" s="7">
        <v>13</v>
      </c>
      <c r="R7" s="7">
        <v>13</v>
      </c>
      <c r="S7" s="7" t="s">
        <v>28</v>
      </c>
      <c r="T7" s="7">
        <v>3269</v>
      </c>
    </row>
    <row r="8" spans="2:20" s="1" customFormat="1" ht="15">
      <c r="B8" s="6" t="s">
        <v>44</v>
      </c>
      <c r="C8" s="6" t="s">
        <v>45</v>
      </c>
      <c r="D8" s="6" t="s">
        <v>39</v>
      </c>
      <c r="E8" s="7" t="s">
        <v>23</v>
      </c>
      <c r="F8" s="7">
        <f>VLOOKUP(N8,'[1]Revistas'!$B$2:$H$62913,2,FALSE)</f>
        <v>6.639</v>
      </c>
      <c r="G8" s="7" t="str">
        <f>VLOOKUP(N8,'[1]Revistas'!$B$2:$H$62913,3,FALSE)</f>
        <v>Q1</v>
      </c>
      <c r="H8" s="7" t="str">
        <f>VLOOKUP(N8,'[1]Revistas'!$B$2:$H$62913,4,FALSE)</f>
        <v>ONCOLOGY</v>
      </c>
      <c r="I8" s="7" t="str">
        <f>VLOOKUP(N8,'[1]Revistas'!$B$2:$H$62913,5,FALSE)</f>
        <v>51/242</v>
      </c>
      <c r="J8" s="7" t="str">
        <f>VLOOKUP(N8,'[1]Revistas'!$B$2:$H$62913,6,FALSE)</f>
        <v>NO</v>
      </c>
      <c r="K8" s="7" t="s">
        <v>46</v>
      </c>
      <c r="L8" s="7" t="s">
        <v>47</v>
      </c>
      <c r="M8" s="7">
        <v>3</v>
      </c>
      <c r="N8" s="7" t="s">
        <v>42</v>
      </c>
      <c r="O8" s="7" t="s">
        <v>48</v>
      </c>
      <c r="P8" s="7">
        <v>2021</v>
      </c>
      <c r="Q8" s="7">
        <v>13</v>
      </c>
      <c r="R8" s="7">
        <v>11</v>
      </c>
      <c r="S8" s="7" t="s">
        <v>28</v>
      </c>
      <c r="T8" s="7">
        <v>2657</v>
      </c>
    </row>
    <row r="9" spans="2:20" s="1" customFormat="1" ht="15">
      <c r="B9" s="6" t="s">
        <v>49</v>
      </c>
      <c r="C9" s="6" t="s">
        <v>50</v>
      </c>
      <c r="D9" s="6" t="s">
        <v>39</v>
      </c>
      <c r="E9" s="7" t="s">
        <v>32</v>
      </c>
      <c r="F9" s="7">
        <f>VLOOKUP(N9,'[1]Revistas'!$B$2:$H$62913,2,FALSE)</f>
        <v>6.639</v>
      </c>
      <c r="G9" s="7" t="str">
        <f>VLOOKUP(N9,'[1]Revistas'!$B$2:$H$62913,3,FALSE)</f>
        <v>Q1</v>
      </c>
      <c r="H9" s="7" t="str">
        <f>VLOOKUP(N9,'[1]Revistas'!$B$2:$H$62913,4,FALSE)</f>
        <v>ONCOLOGY</v>
      </c>
      <c r="I9" s="7" t="str">
        <f>VLOOKUP(N9,'[1]Revistas'!$B$2:$H$62913,5,FALSE)</f>
        <v>51/242</v>
      </c>
      <c r="J9" s="7" t="str">
        <f>VLOOKUP(N9,'[1]Revistas'!$B$2:$H$62913,6,FALSE)</f>
        <v>NO</v>
      </c>
      <c r="K9" s="7" t="s">
        <v>51</v>
      </c>
      <c r="L9" s="7" t="s">
        <v>52</v>
      </c>
      <c r="M9" s="7">
        <v>0</v>
      </c>
      <c r="N9" s="7" t="s">
        <v>42</v>
      </c>
      <c r="O9" s="7" t="s">
        <v>53</v>
      </c>
      <c r="P9" s="7">
        <v>2021</v>
      </c>
      <c r="Q9" s="7">
        <v>13</v>
      </c>
      <c r="R9" s="7">
        <v>9</v>
      </c>
      <c r="S9" s="7" t="s">
        <v>28</v>
      </c>
      <c r="T9" s="7">
        <v>2240</v>
      </c>
    </row>
    <row r="10" spans="2:20" s="1" customFormat="1" ht="15">
      <c r="B10" s="6" t="s">
        <v>54</v>
      </c>
      <c r="C10" s="6" t="s">
        <v>55</v>
      </c>
      <c r="D10" s="6" t="s">
        <v>56</v>
      </c>
      <c r="E10" s="7" t="s">
        <v>32</v>
      </c>
      <c r="F10" s="7">
        <f>VLOOKUP(N10,'[1]Revistas'!$B$2:$H$62913,2,FALSE)</f>
        <v>6.684</v>
      </c>
      <c r="G10" s="7" t="str">
        <f>VLOOKUP(N10,'[1]Revistas'!$B$2:$H$62913,3,FALSE)</f>
        <v>Q1</v>
      </c>
      <c r="H10" s="7" t="str">
        <f>VLOOKUP(N10,'[1]Revistas'!$B$2:$H$62913,4,FALSE)</f>
        <v>DEVELOPMENTAL BIOLOGY</v>
      </c>
      <c r="I10" s="7" t="str">
        <f>VLOOKUP(N10,'[1]Revistas'!$B$2:$H$62913,5,FALSE)</f>
        <v>12 DE 42</v>
      </c>
      <c r="J10" s="7" t="str">
        <f>VLOOKUP(N10,'[1]Revistas'!$B$2:$H$62913,6,FALSE)</f>
        <v>NO</v>
      </c>
      <c r="K10" s="7" t="s">
        <v>57</v>
      </c>
      <c r="L10" s="7" t="s">
        <v>58</v>
      </c>
      <c r="M10" s="7">
        <v>0</v>
      </c>
      <c r="N10" s="7" t="s">
        <v>59</v>
      </c>
      <c r="O10" s="7" t="s">
        <v>60</v>
      </c>
      <c r="P10" s="7">
        <v>2021</v>
      </c>
      <c r="Q10" s="7">
        <v>8</v>
      </c>
      <c r="R10" s="7" t="s">
        <v>28</v>
      </c>
      <c r="S10" s="7" t="s">
        <v>28</v>
      </c>
      <c r="T10" s="7">
        <v>613583</v>
      </c>
    </row>
    <row r="11" spans="2:20" s="1" customFormat="1" ht="15">
      <c r="B11" s="6" t="s">
        <v>61</v>
      </c>
      <c r="C11" s="6" t="s">
        <v>62</v>
      </c>
      <c r="D11" s="6" t="s">
        <v>63</v>
      </c>
      <c r="E11" s="7" t="s">
        <v>23</v>
      </c>
      <c r="F11" s="7">
        <f>VLOOKUP(N11,'[1]Revistas'!$B$2:$H$62913,2,FALSE)</f>
        <v>7.561</v>
      </c>
      <c r="G11" s="7" t="str">
        <f>VLOOKUP(N11,'[1]Revistas'!$B$2:$H$62913,3,FALSE)</f>
        <v>Q1</v>
      </c>
      <c r="H11" s="7" t="str">
        <f>VLOOKUP(N11,'[1]Revistas'!$B$2:$H$62913,4,FALSE)</f>
        <v>IMMUNOLOGY</v>
      </c>
      <c r="I11" s="7" t="str">
        <f>VLOOKUP(N11,'[1]Revistas'!$B$2:$H$62913,5,FALSE)</f>
        <v>24/162</v>
      </c>
      <c r="J11" s="7" t="str">
        <f>VLOOKUP(N11,'[1]Revistas'!$B$2:$H$62913,6,FALSE)</f>
        <v>NO</v>
      </c>
      <c r="K11" s="7" t="s">
        <v>64</v>
      </c>
      <c r="L11" s="7" t="s">
        <v>65</v>
      </c>
      <c r="M11" s="7">
        <v>0</v>
      </c>
      <c r="N11" s="7" t="s">
        <v>66</v>
      </c>
      <c r="O11" s="7" t="s">
        <v>67</v>
      </c>
      <c r="P11" s="7">
        <v>2021</v>
      </c>
      <c r="Q11" s="7">
        <v>12</v>
      </c>
      <c r="R11" s="7" t="s">
        <v>28</v>
      </c>
      <c r="S11" s="7" t="s">
        <v>28</v>
      </c>
      <c r="T11" s="7">
        <v>784823</v>
      </c>
    </row>
    <row r="12" spans="2:20" s="1" customFormat="1" ht="15">
      <c r="B12" s="6" t="s">
        <v>68</v>
      </c>
      <c r="C12" s="6" t="s">
        <v>69</v>
      </c>
      <c r="D12" s="6" t="s">
        <v>70</v>
      </c>
      <c r="E12" s="7" t="s">
        <v>23</v>
      </c>
      <c r="F12" s="7">
        <f>VLOOKUP(N12,'[1]Revistas'!$B$2:$H$62913,2,FALSE)</f>
        <v>10.68</v>
      </c>
      <c r="G12" s="7" t="str">
        <f>VLOOKUP(N12,'[1]Revistas'!$B$2:$H$62913,3,FALSE)</f>
        <v>Q1</v>
      </c>
      <c r="H12" s="7" t="str">
        <f>VLOOKUP(N12,'[1]Revistas'!$B$2:$H$62913,4,FALSE)</f>
        <v>BIOPHYSICS</v>
      </c>
      <c r="I12" s="7" t="str">
        <f>VLOOKUP(N12,'[1]Revistas'!$B$2:$H$62913,5,FALSE)</f>
        <v>4 DE 71</v>
      </c>
      <c r="J12" s="7" t="str">
        <f>VLOOKUP(N12,'[1]Revistas'!$B$2:$H$62913,6,FALSE)</f>
        <v>SI</v>
      </c>
      <c r="K12" s="7" t="s">
        <v>71</v>
      </c>
      <c r="L12" s="7" t="s">
        <v>72</v>
      </c>
      <c r="M12" s="7">
        <v>2</v>
      </c>
      <c r="N12" s="7" t="s">
        <v>73</v>
      </c>
      <c r="O12" s="7" t="s">
        <v>74</v>
      </c>
      <c r="P12" s="7">
        <v>2021</v>
      </c>
      <c r="Q12" s="7">
        <v>1876</v>
      </c>
      <c r="R12" s="7">
        <v>2</v>
      </c>
      <c r="S12" s="7" t="s">
        <v>28</v>
      </c>
      <c r="T12" s="7">
        <v>188635</v>
      </c>
    </row>
    <row r="13" spans="2:20" s="1" customFormat="1" ht="15">
      <c r="B13" s="6" t="s">
        <v>75</v>
      </c>
      <c r="C13" s="6" t="s">
        <v>76</v>
      </c>
      <c r="D13" s="6" t="s">
        <v>77</v>
      </c>
      <c r="E13" s="7" t="s">
        <v>32</v>
      </c>
      <c r="F13" s="7">
        <f>VLOOKUP(N13,'[1]Revistas'!$B$2:$H$62913,2,FALSE)</f>
        <v>12.701</v>
      </c>
      <c r="G13" s="7" t="str">
        <f>VLOOKUP(N13,'[1]Revistas'!$B$2:$H$62913,3,FALSE)</f>
        <v>Q1</v>
      </c>
      <c r="H13" s="7" t="str">
        <f>VLOOKUP(N13,'[1]Revistas'!$B$2:$H$62913,4,FALSE)</f>
        <v>ONCOLOGY</v>
      </c>
      <c r="I13" s="7" t="str">
        <f>VLOOKUP(N13,'[1]Revistas'!$B$2:$H$62913,5,FALSE)</f>
        <v>17/242</v>
      </c>
      <c r="J13" s="7" t="str">
        <f>VLOOKUP(N13,'[1]Revistas'!$B$2:$H$62913,6,FALSE)</f>
        <v>SI</v>
      </c>
      <c r="K13" s="7" t="s">
        <v>78</v>
      </c>
      <c r="L13" s="7" t="s">
        <v>79</v>
      </c>
      <c r="M13" s="7">
        <v>2</v>
      </c>
      <c r="N13" s="7" t="s">
        <v>80</v>
      </c>
      <c r="O13" s="7" t="s">
        <v>81</v>
      </c>
      <c r="P13" s="7">
        <v>2021</v>
      </c>
      <c r="Q13" s="7">
        <v>81</v>
      </c>
      <c r="R13" s="7">
        <v>17</v>
      </c>
      <c r="S13" s="7">
        <v>4529</v>
      </c>
      <c r="T13" s="7">
        <v>4544</v>
      </c>
    </row>
    <row r="14" spans="2:20" s="1" customFormat="1" ht="15">
      <c r="B14" s="6" t="s">
        <v>82</v>
      </c>
      <c r="C14" s="6" t="s">
        <v>83</v>
      </c>
      <c r="D14" s="6" t="s">
        <v>84</v>
      </c>
      <c r="E14" s="7" t="s">
        <v>85</v>
      </c>
      <c r="F14" s="7">
        <f>VLOOKUP(N14,'[1]Revistas'!$B$2:$H$62913,2,FALSE)</f>
        <v>32.976</v>
      </c>
      <c r="G14" s="7" t="str">
        <f>VLOOKUP(N14,'[1]Revistas'!$B$2:$H$62913,3,FALSE)</f>
        <v>Q1</v>
      </c>
      <c r="H14" s="7" t="str">
        <f>VLOOKUP(N14,'[1]Revistas'!$B$2:$H$62913,4,FALSE)</f>
        <v>ONCOLOGY</v>
      </c>
      <c r="I14" s="7" t="str">
        <f>VLOOKUP(N14,'[1]Revistas'!$B$2:$H$62913,5,FALSE)</f>
        <v>7/242</v>
      </c>
      <c r="J14" s="7" t="str">
        <f>VLOOKUP(N14,'[1]Revistas'!$B$2:$H$62913,6,FALSE)</f>
        <v>SI</v>
      </c>
      <c r="K14" s="7" t="s">
        <v>86</v>
      </c>
      <c r="L14" s="7" t="s">
        <v>28</v>
      </c>
      <c r="M14" s="7">
        <v>1</v>
      </c>
      <c r="N14" s="7" t="s">
        <v>87</v>
      </c>
      <c r="O14" s="7" t="s">
        <v>28</v>
      </c>
      <c r="P14" s="7">
        <v>2021</v>
      </c>
      <c r="Q14" s="7">
        <v>32</v>
      </c>
      <c r="R14" s="7" t="s">
        <v>28</v>
      </c>
      <c r="S14" s="7" t="s">
        <v>88</v>
      </c>
      <c r="T14" s="7" t="s">
        <v>89</v>
      </c>
    </row>
    <row r="15" spans="2:20" s="1" customFormat="1" ht="15">
      <c r="B15" s="6" t="s">
        <v>90</v>
      </c>
      <c r="C15" s="6" t="s">
        <v>91</v>
      </c>
      <c r="D15" s="6" t="s">
        <v>92</v>
      </c>
      <c r="E15" s="7" t="s">
        <v>32</v>
      </c>
      <c r="F15" s="7">
        <f>VLOOKUP(N15,'[1]Revistas'!$B$2:$H$62913,2,FALSE)</f>
        <v>25.841</v>
      </c>
      <c r="G15" s="7" t="str">
        <f>VLOOKUP(N15,'[1]Revistas'!$B$2:$H$62913,3,FALSE)</f>
        <v>Q1</v>
      </c>
      <c r="H15" s="7" t="str">
        <f>VLOOKUP(N15,'[1]Revistas'!$B$2:$H$62913,4,FALSE)</f>
        <v>CELL BIOLOGY</v>
      </c>
      <c r="I15" s="7" t="str">
        <f>VLOOKUP(N15,'[1]Revistas'!$B$2:$H$62913,5,FALSE)</f>
        <v>7/195</v>
      </c>
      <c r="J15" s="7" t="str">
        <f>VLOOKUP(N15,'[1]Revistas'!$B$2:$H$62913,6,FALSE)</f>
        <v>SI</v>
      </c>
      <c r="K15" s="7" t="s">
        <v>93</v>
      </c>
      <c r="L15" s="7" t="s">
        <v>94</v>
      </c>
      <c r="M15" s="7">
        <v>3</v>
      </c>
      <c r="N15" s="7" t="s">
        <v>95</v>
      </c>
      <c r="O15" s="7" t="s">
        <v>53</v>
      </c>
      <c r="P15" s="7">
        <v>2021</v>
      </c>
      <c r="Q15" s="7">
        <v>10</v>
      </c>
      <c r="R15" s="7">
        <v>7</v>
      </c>
      <c r="S15" s="7" t="s">
        <v>28</v>
      </c>
      <c r="T15" s="7" t="s">
        <v>96</v>
      </c>
    </row>
    <row r="16" spans="2:20" s="1" customFormat="1" ht="15">
      <c r="B16" s="6" t="s">
        <v>97</v>
      </c>
      <c r="C16" s="6" t="s">
        <v>98</v>
      </c>
      <c r="D16" s="6" t="s">
        <v>99</v>
      </c>
      <c r="E16" s="7" t="s">
        <v>23</v>
      </c>
      <c r="F16" s="7">
        <f>VLOOKUP(N16,'[1]Revistas'!$B$2:$H$62913,2,FALSE)</f>
        <v>11.161</v>
      </c>
      <c r="G16" s="7" t="str">
        <f>VLOOKUP(N16,'[1]Revistas'!$B$2:$H$62913,3,FALSE)</f>
        <v>Q1</v>
      </c>
      <c r="H16" s="7" t="str">
        <f>VLOOKUP(N16,'[1]Revistas'!$B$2:$H$62913,4,FALSE)</f>
        <v>ONCOLOGY</v>
      </c>
      <c r="I16" s="7" t="str">
        <f>VLOOKUP(N16,'[1]Revistas'!$B$2:$H$62913,5,FALSE)</f>
        <v>25/242</v>
      </c>
      <c r="J16" s="7" t="str">
        <f>VLOOKUP(N16,'[1]Revistas'!$B$2:$H$62913,6,FALSE)</f>
        <v>NO</v>
      </c>
      <c r="K16" s="7" t="s">
        <v>100</v>
      </c>
      <c r="L16" s="7" t="s">
        <v>101</v>
      </c>
      <c r="M16" s="7">
        <v>6</v>
      </c>
      <c r="N16" s="7" t="s">
        <v>102</v>
      </c>
      <c r="O16" s="7" t="s">
        <v>103</v>
      </c>
      <c r="P16" s="7">
        <v>2021</v>
      </c>
      <c r="Q16" s="7">
        <v>40</v>
      </c>
      <c r="R16" s="7">
        <v>1</v>
      </c>
      <c r="S16" s="7" t="s">
        <v>28</v>
      </c>
      <c r="T16" s="7">
        <v>144</v>
      </c>
    </row>
    <row r="17" spans="5:20" s="1" customFormat="1" ht="1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 ht="1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 ht="15" hidden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 ht="15" hidden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 ht="15" hidden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t="15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 ht="15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 ht="15" hidden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 ht="15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5:20" s="1" customFormat="1" ht="15" hidden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ht="15" hidden="1"/>
    <row r="1046" spans="5:20" s="1" customFormat="1" ht="15" hidden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2:20" s="9" customFormat="1" ht="15" hidden="1">
      <c r="B1047" s="9" t="s">
        <v>4</v>
      </c>
      <c r="C1047" s="9" t="s">
        <v>4</v>
      </c>
      <c r="D1047" s="9" t="s">
        <v>4</v>
      </c>
      <c r="E1047" s="10" t="s">
        <v>5</v>
      </c>
      <c r="F1047" s="10" t="s">
        <v>4</v>
      </c>
      <c r="G1047" s="10" t="s">
        <v>6</v>
      </c>
      <c r="H1047" s="10" t="s">
        <v>104</v>
      </c>
      <c r="I1047" s="10" t="s">
        <v>4</v>
      </c>
      <c r="J1047" s="10" t="s">
        <v>9</v>
      </c>
      <c r="K1047" s="10" t="s">
        <v>105</v>
      </c>
      <c r="L1047" s="10"/>
      <c r="M1047" s="10"/>
      <c r="N1047" s="10"/>
      <c r="O1047" s="10"/>
      <c r="P1047" s="10"/>
      <c r="Q1047" s="10"/>
      <c r="R1047" s="10"/>
      <c r="S1047" s="10"/>
      <c r="T1047" s="10"/>
    </row>
    <row r="1048" spans="2:20" s="9" customFormat="1" ht="15" hidden="1">
      <c r="B1048" s="9" t="s">
        <v>32</v>
      </c>
      <c r="C1048" s="9">
        <f>DCOUNTA(A4:T1041,C1047,B1047:B1048)</f>
        <v>6</v>
      </c>
      <c r="D1048" s="9" t="s">
        <v>32</v>
      </c>
      <c r="E1048" s="10">
        <f>DSUM(A4:T1042,F4,D1047:D1048)</f>
        <v>65.055</v>
      </c>
      <c r="F1048" s="10" t="s">
        <v>32</v>
      </c>
      <c r="G1048" s="10" t="s">
        <v>106</v>
      </c>
      <c r="H1048" s="10">
        <f>DCOUNTA(A4:T1042,G4,F1047:G1048)</f>
        <v>6</v>
      </c>
      <c r="I1048" s="10" t="s">
        <v>32</v>
      </c>
      <c r="J1048" s="10" t="s">
        <v>107</v>
      </c>
      <c r="K1048" s="10">
        <f>DCOUNTA(A4:T1042,J4,I1047:J1048)</f>
        <v>2</v>
      </c>
      <c r="L1048" s="10"/>
      <c r="M1048" s="10"/>
      <c r="N1048" s="10"/>
      <c r="O1048" s="10"/>
      <c r="P1048" s="10"/>
      <c r="Q1048" s="10"/>
      <c r="R1048" s="10"/>
      <c r="S1048" s="10"/>
      <c r="T1048" s="10"/>
    </row>
    <row r="1049" spans="5:20" s="9" customFormat="1" ht="15" hidden="1"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</row>
    <row r="1050" spans="2:20" s="9" customFormat="1" ht="15" hidden="1">
      <c r="B1050" s="9" t="s">
        <v>4</v>
      </c>
      <c r="D1050" s="9" t="s">
        <v>4</v>
      </c>
      <c r="E1050" s="10" t="s">
        <v>5</v>
      </c>
      <c r="F1050" s="10" t="s">
        <v>4</v>
      </c>
      <c r="G1050" s="10" t="s">
        <v>6</v>
      </c>
      <c r="H1050" s="10" t="s">
        <v>104</v>
      </c>
      <c r="I1050" s="10" t="s">
        <v>4</v>
      </c>
      <c r="J1050" s="10" t="s">
        <v>9</v>
      </c>
      <c r="K1050" s="10" t="s">
        <v>105</v>
      </c>
      <c r="L1050" s="10"/>
      <c r="M1050" s="10"/>
      <c r="N1050" s="10"/>
      <c r="O1050" s="10"/>
      <c r="P1050" s="10"/>
      <c r="Q1050" s="10"/>
      <c r="R1050" s="10"/>
      <c r="S1050" s="10"/>
      <c r="T1050" s="10"/>
    </row>
    <row r="1051" spans="2:20" s="9" customFormat="1" ht="15" hidden="1">
      <c r="B1051" s="9" t="s">
        <v>108</v>
      </c>
      <c r="C1051" s="9">
        <f>DCOUNTA(A4:T1042,E4,B1050:B1051)</f>
        <v>0</v>
      </c>
      <c r="D1051" s="9" t="s">
        <v>108</v>
      </c>
      <c r="E1051" s="10">
        <f>DSUM(A4:T1042,E1050,D1050:D1051)</f>
        <v>0</v>
      </c>
      <c r="F1051" s="10" t="s">
        <v>108</v>
      </c>
      <c r="G1051" s="10" t="s">
        <v>106</v>
      </c>
      <c r="H1051" s="10">
        <f>DCOUNTA(A4:T1042,G4,F1050:G1051)</f>
        <v>0</v>
      </c>
      <c r="I1051" s="10" t="s">
        <v>108</v>
      </c>
      <c r="J1051" s="10" t="s">
        <v>107</v>
      </c>
      <c r="K1051" s="10">
        <f>DCOUNTA(A4:T1042,J4,I1050:J1051)</f>
        <v>0</v>
      </c>
      <c r="L1051" s="10"/>
      <c r="M1051" s="10"/>
      <c r="N1051" s="10"/>
      <c r="O1051" s="10"/>
      <c r="P1051" s="10"/>
      <c r="Q1051" s="10"/>
      <c r="R1051" s="10"/>
      <c r="S1051" s="10"/>
      <c r="T1051" s="10"/>
    </row>
    <row r="1052" spans="5:20" s="9" customFormat="1" ht="15" hidden="1"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</row>
    <row r="1053" spans="2:20" s="9" customFormat="1" ht="15" hidden="1">
      <c r="B1053" s="9" t="s">
        <v>4</v>
      </c>
      <c r="D1053" s="9" t="s">
        <v>4</v>
      </c>
      <c r="E1053" s="10" t="s">
        <v>5</v>
      </c>
      <c r="F1053" s="10" t="s">
        <v>4</v>
      </c>
      <c r="G1053" s="10" t="s">
        <v>6</v>
      </c>
      <c r="H1053" s="10" t="s">
        <v>104</v>
      </c>
      <c r="I1053" s="10" t="s">
        <v>4</v>
      </c>
      <c r="J1053" s="10" t="s">
        <v>9</v>
      </c>
      <c r="K1053" s="10" t="s">
        <v>105</v>
      </c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2:20" s="9" customFormat="1" ht="15" hidden="1">
      <c r="B1054" s="9" t="s">
        <v>109</v>
      </c>
      <c r="C1054" s="9">
        <f>DCOUNTA(A4:T1042,E4,B1053:B1054)</f>
        <v>0</v>
      </c>
      <c r="D1054" s="9" t="s">
        <v>109</v>
      </c>
      <c r="E1054" s="10">
        <f>DSUM(A4:T1042,F4,D1053:D1054)</f>
        <v>0</v>
      </c>
      <c r="F1054" s="10" t="s">
        <v>109</v>
      </c>
      <c r="G1054" s="10" t="s">
        <v>106</v>
      </c>
      <c r="H1054" s="10">
        <f>DCOUNTA(A4:T1042,G4,F1053:G1054)</f>
        <v>0</v>
      </c>
      <c r="I1054" s="10" t="s">
        <v>109</v>
      </c>
      <c r="J1054" s="10" t="s">
        <v>107</v>
      </c>
      <c r="K1054" s="10">
        <f>DCOUNTA(A4:T1042,J4,I1053:J1054)</f>
        <v>0</v>
      </c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5:20" s="9" customFormat="1" ht="15" hidden="1"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</row>
    <row r="1056" spans="2:20" s="9" customFormat="1" ht="15" hidden="1">
      <c r="B1056" s="9" t="s">
        <v>4</v>
      </c>
      <c r="D1056" s="9" t="s">
        <v>4</v>
      </c>
      <c r="E1056" s="10" t="s">
        <v>5</v>
      </c>
      <c r="F1056" s="10" t="s">
        <v>4</v>
      </c>
      <c r="G1056" s="10" t="s">
        <v>6</v>
      </c>
      <c r="H1056" s="10" t="s">
        <v>104</v>
      </c>
      <c r="I1056" s="10" t="s">
        <v>4</v>
      </c>
      <c r="J1056" s="10" t="s">
        <v>9</v>
      </c>
      <c r="K1056" s="10" t="s">
        <v>105</v>
      </c>
      <c r="L1056" s="10"/>
      <c r="M1056" s="10"/>
      <c r="N1056" s="10"/>
      <c r="O1056" s="10"/>
      <c r="P1056" s="10"/>
      <c r="Q1056" s="10"/>
      <c r="R1056" s="10"/>
      <c r="S1056" s="10"/>
      <c r="T1056" s="10"/>
    </row>
    <row r="1057" spans="2:20" s="9" customFormat="1" ht="15" hidden="1">
      <c r="B1057" s="9" t="s">
        <v>110</v>
      </c>
      <c r="C1057" s="9">
        <f>DCOUNTA(C4:T1042,E4,B1056:B1057)</f>
        <v>0</v>
      </c>
      <c r="D1057" s="9" t="s">
        <v>110</v>
      </c>
      <c r="E1057" s="10">
        <f>DSUM(A4:T1042,F4,D1056:D1057)</f>
        <v>0</v>
      </c>
      <c r="F1057" s="10" t="s">
        <v>110</v>
      </c>
      <c r="G1057" s="10" t="s">
        <v>106</v>
      </c>
      <c r="H1057" s="10">
        <f>DCOUNTA(A4:T1042,G4,F1056:G1057)</f>
        <v>0</v>
      </c>
      <c r="I1057" s="10" t="s">
        <v>110</v>
      </c>
      <c r="J1057" s="10" t="s">
        <v>107</v>
      </c>
      <c r="K1057" s="10">
        <f>DCOUNTA(A4:T1042,J4,I1056:J1057)</f>
        <v>0</v>
      </c>
      <c r="L1057" s="10"/>
      <c r="M1057" s="10"/>
      <c r="N1057" s="10"/>
      <c r="O1057" s="10"/>
      <c r="P1057" s="10"/>
      <c r="Q1057" s="10"/>
      <c r="R1057" s="10"/>
      <c r="S1057" s="10"/>
      <c r="T1057" s="10"/>
    </row>
    <row r="1058" spans="5:20" s="9" customFormat="1" ht="15" hidden="1"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</row>
    <row r="1059" spans="5:20" s="9" customFormat="1" ht="15" hidden="1"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</row>
    <row r="1060" spans="2:20" s="9" customFormat="1" ht="15" hidden="1">
      <c r="B1060" s="9" t="s">
        <v>4</v>
      </c>
      <c r="D1060" s="9" t="s">
        <v>4</v>
      </c>
      <c r="E1060" s="10" t="s">
        <v>5</v>
      </c>
      <c r="F1060" s="10" t="s">
        <v>4</v>
      </c>
      <c r="G1060" s="10" t="s">
        <v>6</v>
      </c>
      <c r="H1060" s="10" t="s">
        <v>104</v>
      </c>
      <c r="I1060" s="10" t="s">
        <v>4</v>
      </c>
      <c r="J1060" s="10" t="s">
        <v>9</v>
      </c>
      <c r="K1060" s="10" t="s">
        <v>105</v>
      </c>
      <c r="L1060" s="10"/>
      <c r="M1060" s="10"/>
      <c r="N1060" s="10"/>
      <c r="O1060" s="10"/>
      <c r="P1060" s="10"/>
      <c r="Q1060" s="10"/>
      <c r="R1060" s="10"/>
      <c r="S1060" s="10"/>
      <c r="T1060" s="10"/>
    </row>
    <row r="1061" spans="2:20" s="9" customFormat="1" ht="15" hidden="1">
      <c r="B1061" s="9" t="s">
        <v>85</v>
      </c>
      <c r="C1061" s="9">
        <f>DCOUNTA(A4:T1042,E4,B1060:B1061)</f>
        <v>1</v>
      </c>
      <c r="D1061" s="9" t="s">
        <v>85</v>
      </c>
      <c r="E1061" s="10">
        <f>DSUM(A4:T1042,F4,D1060:D1061)</f>
        <v>32.976</v>
      </c>
      <c r="F1061" s="10" t="s">
        <v>85</v>
      </c>
      <c r="G1061" s="10" t="s">
        <v>106</v>
      </c>
      <c r="H1061" s="10">
        <f>DCOUNTA(A4:T1042,G4,F1060:G1061)</f>
        <v>1</v>
      </c>
      <c r="I1061" s="10" t="s">
        <v>85</v>
      </c>
      <c r="J1061" s="10" t="s">
        <v>107</v>
      </c>
      <c r="K1061" s="10">
        <f>DCOUNTA(A4:T1042,J4,I1060:J1061)</f>
        <v>1</v>
      </c>
      <c r="L1061" s="10"/>
      <c r="M1061" s="10"/>
      <c r="N1061" s="10"/>
      <c r="O1061" s="10"/>
      <c r="P1061" s="10"/>
      <c r="Q1061" s="10"/>
      <c r="R1061" s="10"/>
      <c r="S1061" s="10"/>
      <c r="T1061" s="10"/>
    </row>
    <row r="1062" spans="5:20" s="9" customFormat="1" ht="15" hidden="1"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</row>
    <row r="1063" spans="2:20" s="9" customFormat="1" ht="15" hidden="1">
      <c r="B1063" s="9" t="s">
        <v>4</v>
      </c>
      <c r="D1063" s="9" t="s">
        <v>4</v>
      </c>
      <c r="E1063" s="10" t="s">
        <v>5</v>
      </c>
      <c r="F1063" s="10" t="s">
        <v>4</v>
      </c>
      <c r="G1063" s="10" t="s">
        <v>6</v>
      </c>
      <c r="H1063" s="10" t="s">
        <v>104</v>
      </c>
      <c r="I1063" s="10" t="s">
        <v>4</v>
      </c>
      <c r="J1063" s="10" t="s">
        <v>9</v>
      </c>
      <c r="K1063" s="10" t="s">
        <v>105</v>
      </c>
      <c r="L1063" s="10"/>
      <c r="M1063" s="10"/>
      <c r="N1063" s="10"/>
      <c r="O1063" s="10"/>
      <c r="P1063" s="10"/>
      <c r="Q1063" s="10"/>
      <c r="R1063" s="10"/>
      <c r="S1063" s="10"/>
      <c r="T1063" s="10"/>
    </row>
    <row r="1064" spans="2:20" s="9" customFormat="1" ht="15" hidden="1">
      <c r="B1064" s="9" t="s">
        <v>23</v>
      </c>
      <c r="C1064" s="9">
        <f>DCOUNTA(B4:T1042,B1063,B1063:B1064)</f>
        <v>5</v>
      </c>
      <c r="D1064" s="9" t="s">
        <v>23</v>
      </c>
      <c r="E1064" s="10">
        <f>DSUM(A4:T1042,F4,D1063:D1064)</f>
        <v>42.285</v>
      </c>
      <c r="F1064" s="10" t="s">
        <v>23</v>
      </c>
      <c r="G1064" s="10" t="s">
        <v>106</v>
      </c>
      <c r="H1064" s="10">
        <f>DCOUNTA(A4:T1042,G4,F1063:G1064)</f>
        <v>4</v>
      </c>
      <c r="I1064" s="10" t="s">
        <v>23</v>
      </c>
      <c r="J1064" s="10" t="s">
        <v>107</v>
      </c>
      <c r="K1064" s="10">
        <f>DCOUNTA(A4:T1042,J4,I1063:J1064)</f>
        <v>1</v>
      </c>
      <c r="L1064" s="10"/>
      <c r="M1064" s="10"/>
      <c r="N1064" s="10"/>
      <c r="O1064" s="10"/>
      <c r="P1064" s="10"/>
      <c r="Q1064" s="10"/>
      <c r="R1064" s="10"/>
      <c r="S1064" s="10"/>
      <c r="T1064" s="10"/>
    </row>
    <row r="1065" spans="5:20" s="9" customFormat="1" ht="15"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</row>
    <row r="1066" spans="3:51" s="9" customFormat="1" ht="15.75">
      <c r="C1066" s="11" t="s">
        <v>111</v>
      </c>
      <c r="D1066" s="11" t="s">
        <v>112</v>
      </c>
      <c r="E1066" s="11" t="s">
        <v>113</v>
      </c>
      <c r="F1066" s="11" t="s">
        <v>114</v>
      </c>
      <c r="G1066" s="11" t="s">
        <v>115</v>
      </c>
      <c r="H1066" s="10"/>
      <c r="I1066" s="10"/>
      <c r="J1066" s="10"/>
      <c r="K1066" s="10"/>
      <c r="L1066" s="10"/>
      <c r="M1066" s="10"/>
      <c r="N1066" s="10"/>
      <c r="O1066" s="12"/>
      <c r="P1066" s="10"/>
      <c r="Q1066" s="10"/>
      <c r="R1066" s="10"/>
      <c r="S1066" s="10"/>
      <c r="T1066" s="10"/>
      <c r="AX1066" s="9" t="s">
        <v>116</v>
      </c>
      <c r="AY1066" s="9" t="s">
        <v>117</v>
      </c>
    </row>
    <row r="1067" spans="3:20" s="9" customFormat="1" ht="15.75">
      <c r="C1067" s="13">
        <f>C1048</f>
        <v>6</v>
      </c>
      <c r="D1067" s="14" t="s">
        <v>118</v>
      </c>
      <c r="E1067" s="14">
        <f>E1048</f>
        <v>65.055</v>
      </c>
      <c r="F1067" s="13">
        <f>H1048</f>
        <v>6</v>
      </c>
      <c r="G1067" s="13">
        <f>K1048</f>
        <v>2</v>
      </c>
      <c r="H1067" s="10"/>
      <c r="I1067" s="10"/>
      <c r="J1067" s="10"/>
      <c r="K1067" s="10"/>
      <c r="L1067" s="10"/>
      <c r="M1067" s="10"/>
      <c r="N1067" s="10"/>
      <c r="O1067" s="12"/>
      <c r="P1067" s="10"/>
      <c r="Q1067" s="10"/>
      <c r="R1067" s="10"/>
      <c r="S1067" s="10"/>
      <c r="T1067" s="10"/>
    </row>
    <row r="1068" spans="3:20" s="9" customFormat="1" ht="15.75">
      <c r="C1068" s="13">
        <f>C1051</f>
        <v>0</v>
      </c>
      <c r="D1068" s="14" t="s">
        <v>119</v>
      </c>
      <c r="E1068" s="14">
        <f>E1051</f>
        <v>0</v>
      </c>
      <c r="F1068" s="13">
        <f>H1051</f>
        <v>0</v>
      </c>
      <c r="G1068" s="13">
        <f>K1051</f>
        <v>0</v>
      </c>
      <c r="H1068" s="10"/>
      <c r="I1068" s="10"/>
      <c r="J1068" s="10"/>
      <c r="K1068" s="10"/>
      <c r="L1068" s="10"/>
      <c r="M1068" s="10"/>
      <c r="N1068" s="10"/>
      <c r="O1068" s="12"/>
      <c r="P1068" s="10"/>
      <c r="Q1068" s="10"/>
      <c r="R1068" s="10"/>
      <c r="S1068" s="10"/>
      <c r="T1068" s="10"/>
    </row>
    <row r="1069" spans="3:20" s="9" customFormat="1" ht="15.75">
      <c r="C1069" s="13">
        <f>C1054</f>
        <v>0</v>
      </c>
      <c r="D1069" s="14" t="s">
        <v>120</v>
      </c>
      <c r="E1069" s="14">
        <f>E1054</f>
        <v>0</v>
      </c>
      <c r="F1069" s="13">
        <f>H1054</f>
        <v>0</v>
      </c>
      <c r="G1069" s="13">
        <f>K1054</f>
        <v>0</v>
      </c>
      <c r="H1069" s="10"/>
      <c r="I1069" s="10"/>
      <c r="J1069" s="10"/>
      <c r="K1069" s="10"/>
      <c r="L1069" s="10"/>
      <c r="M1069" s="10"/>
      <c r="N1069" s="10"/>
      <c r="O1069" s="12"/>
      <c r="P1069" s="10"/>
      <c r="Q1069" s="10"/>
      <c r="R1069" s="10"/>
      <c r="S1069" s="10"/>
      <c r="T1069" s="10"/>
    </row>
    <row r="1070" spans="3:20" s="9" customFormat="1" ht="15.75">
      <c r="C1070" s="13">
        <f>C1057</f>
        <v>0</v>
      </c>
      <c r="D1070" s="14" t="s">
        <v>121</v>
      </c>
      <c r="E1070" s="14">
        <f>E1057</f>
        <v>0</v>
      </c>
      <c r="F1070" s="13">
        <f>H1057</f>
        <v>0</v>
      </c>
      <c r="G1070" s="13">
        <f>K1057</f>
        <v>0</v>
      </c>
      <c r="H1070" s="10"/>
      <c r="I1070" s="10"/>
      <c r="J1070" s="10"/>
      <c r="K1070" s="10"/>
      <c r="L1070" s="10"/>
      <c r="M1070" s="10"/>
      <c r="N1070" s="10"/>
      <c r="O1070" s="12"/>
      <c r="P1070" s="10"/>
      <c r="Q1070" s="10"/>
      <c r="R1070" s="10"/>
      <c r="S1070" s="10"/>
      <c r="T1070" s="10"/>
    </row>
    <row r="1071" spans="3:20" s="9" customFormat="1" ht="15.75">
      <c r="C1071" s="13">
        <f>C1061</f>
        <v>1</v>
      </c>
      <c r="D1071" s="14" t="s">
        <v>85</v>
      </c>
      <c r="E1071" s="14">
        <f>E1061</f>
        <v>32.976</v>
      </c>
      <c r="F1071" s="13">
        <f>H1061</f>
        <v>1</v>
      </c>
      <c r="G1071" s="13">
        <f>K1061</f>
        <v>1</v>
      </c>
      <c r="H1071" s="10"/>
      <c r="I1071" s="10"/>
      <c r="J1071" s="10"/>
      <c r="K1071" s="10"/>
      <c r="L1071" s="10"/>
      <c r="M1071" s="10"/>
      <c r="N1071" s="10"/>
      <c r="O1071" s="12"/>
      <c r="P1071" s="10"/>
      <c r="Q1071" s="10"/>
      <c r="R1071" s="10"/>
      <c r="S1071" s="10"/>
      <c r="T1071" s="10"/>
    </row>
    <row r="1072" spans="3:20" s="9" customFormat="1" ht="15.75">
      <c r="C1072" s="13">
        <f>C1064</f>
        <v>5</v>
      </c>
      <c r="D1072" s="14" t="s">
        <v>122</v>
      </c>
      <c r="E1072" s="14">
        <f>E1064</f>
        <v>42.285</v>
      </c>
      <c r="F1072" s="13">
        <f>H1064</f>
        <v>4</v>
      </c>
      <c r="G1072" s="13">
        <f>K1064</f>
        <v>1</v>
      </c>
      <c r="H1072" s="10"/>
      <c r="I1072" s="10"/>
      <c r="J1072" s="10"/>
      <c r="K1072" s="10"/>
      <c r="L1072" s="10"/>
      <c r="M1072" s="10"/>
      <c r="N1072" s="10"/>
      <c r="O1072" s="12"/>
      <c r="P1072" s="10"/>
      <c r="Q1072" s="10"/>
      <c r="R1072" s="10"/>
      <c r="S1072" s="10"/>
      <c r="T1072" s="10"/>
    </row>
    <row r="1073" spans="3:20" s="9" customFormat="1" ht="15.75">
      <c r="C1073" s="15"/>
      <c r="D1073" s="11" t="s">
        <v>123</v>
      </c>
      <c r="E1073" s="11">
        <f>E1067</f>
        <v>65.055</v>
      </c>
      <c r="F1073" s="15"/>
      <c r="G1073" s="10"/>
      <c r="H1073" s="10"/>
      <c r="I1073" s="10"/>
      <c r="J1073" s="10"/>
      <c r="K1073" s="10"/>
      <c r="L1073" s="10"/>
      <c r="M1073" s="10"/>
      <c r="N1073" s="10"/>
      <c r="O1073" s="12"/>
      <c r="P1073" s="10"/>
      <c r="Q1073" s="10"/>
      <c r="R1073" s="10"/>
      <c r="S1073" s="10"/>
      <c r="T1073" s="10"/>
    </row>
    <row r="1074" spans="3:20" s="9" customFormat="1" ht="15.75">
      <c r="C1074" s="15"/>
      <c r="D1074" s="11" t="s">
        <v>124</v>
      </c>
      <c r="E1074" s="11">
        <f>E1067+E1068+E1069+E1070+E1071+E1072</f>
        <v>140.316</v>
      </c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</row>
    <row r="1075" spans="5:20" s="1" customFormat="1" ht="12.75" customHeigh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 ht="1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 ht="1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 ht="15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 ht="15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5:20" s="1" customFormat="1" ht="15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2022-04-28T21:26:18Z</dcterms:created>
  <dcterms:modified xsi:type="dcterms:W3CDTF">2022-04-28T21:26:35Z</dcterms:modified>
  <cp:category/>
  <cp:version/>
  <cp:contentType/>
  <cp:contentStatus/>
</cp:coreProperties>
</file>