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<sst xmlns="http://schemas.openxmlformats.org/spreadsheetml/2006/main" count="434" uniqueCount="235">
  <si>
    <t>ENFERMEDADES RESPIRATORIAS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</si>
  <si>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</si>
  <si>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</si>
  <si>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</si>
  <si>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</si>
  <si>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</si>
  <si>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</si>
  <si>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</si>
  <si>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</si>
  <si>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</si>
  <si>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</si>
  <si>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</si>
  <si>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</si>
  <si>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</si>
  <si>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</si>
  <si>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</si>
  <si>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</si>
  <si>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</si>
  <si>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</si>
  <si>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</si>
  <si>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Alonso-Fernandez, A; Quetglas, CR; Mochales, AH; De Larrinaga, AAR; Baron, AS; Rodriguez, PR; Gomez, AVG; Martinez, CP; Marin, JPC; Nicolau, MB; Moncadas, MC; Marcet, MC; Bravo, MD; Bennasar, AB; Coma, AI; Morell-Garcia, D; Zarza, JAP; Carrero, MPG; Cantolla, JD; Trigo, JMM; Cebrian, MCP; Soriano, JB; Garcia-Rio, F</t>
  </si>
  <si>
    <t>Influence of Obstructive Sleep Apnea on Systemic Inflammation in Pregnancy</t>
  </si>
  <si>
    <t>FRONTIERS IN MEDICINE</t>
  </si>
  <si>
    <t>Article</t>
  </si>
  <si>
    <t>[Alonso-Fernandez, Alberto; Ribot Quetglas, Caterina; Herranz Mochales, Andrea; Nicolau, Maria Barcelo; Bravo, Monica De La Pena; Bennasar, Antonia Barcelo; Coma, Amanda Iglesias; Morell-Garcia, Daniel; Gimenez Carrero, Maria Paloma; Pinas Cebrian, Maria Concepcion] Inst Invest Sanitaria Illes Balears IdISBa, Palma De Mallorca, Spain; [Alonso-Fernandez, Alberto; Bravo, Monica De La Pena; Pinas Cebrian, Maria Concepcion] Hosp Univ Son Espases, Serv Neumol, Palma De Mallorca, Spain; [Alonso-Fernandez, Alberto; Bravo, Monica De La Pena; Coma, Amanda Iglesias; Soriano, Joan B.] Ctr Invest Biomed Red Enfermedades Resp CIBERES, Madrid, Spain; [Ruiz De Larrinaga, Ainhoa Alvarez; Cantolla, Joaquin Duran] Hosp Univ Araba, Unidad Sueno, Vitoria, Spain; [Ruiz De Larrinaga, Ainhoa Alvarez; Rodriguez, Paula Rodriguez; Martinez, Carla Pia; Cantolla, Joaquin Duran] Inst Invest BIOARABA, Vitoria, Spain; [Sanchez Baron, Andres; Marin Trigo, Jose Maria] Hosp Univ Miguel Servet, Serv Neumol, Zaragoza, Spain; [Gil Gomez, Ana Victoria; Cubero Marin, Jose Pablo; Marin Trigo, Jose Maria] Hosp Univ Miguel Servet, Inst Invest Sanitaria Aragon, Zaragoza, Spain; [Moncadas, Maria Cerda] Hosp Palma Planas, Serv Neumol, Palma De Mallorca, Spain; [Marcet, Mercedes Codina] Hosp Univ Son Espases, Serv Endocrinol, Palma De Mallorca, Spain; [Bennasar, Antonia Barcelo; Morell-Garcia, Daniel] Hosp Univ Son Espases, Serv Anal Clin, Palma De Mallorca, Spain; [Pena Zarza, Jose Antonio] Hosp Univ Son Espases, Serv Pediat, Palma De Mallorca, Spain; [Soriano, Joan B.] Univ Autonoma Madrid, Hosp Univ La Princesa, Madrid, Spain; [Garcia-Rio, Francisco] Hosp Univ La Paz, Inst Invest Hosp Univ La Paz IdiPAZ, Serv Neumol, Madrid, Spain</t>
  </si>
  <si>
    <t>Alonso-Fernandez, A (corresponding author), Inst Invest Sanitaria Illes Balears IdISBa, Palma De Mallorca, Spain.; Alonso-Fernandez, A (corresponding author), Hosp Univ Son Espases, Serv Neumol, Palma De Mallorca, Spain.; Alonso-Fernandez, A (corresponding author), Ctr Invest Biomed Red Enfermedades Resp CIBERES, Madrid, Spain.</t>
  </si>
  <si>
    <t>2296-858X</t>
  </si>
  <si>
    <t>NOV 2</t>
  </si>
  <si>
    <t/>
  </si>
  <si>
    <t>Villamanan, E; Sobrino, C; Bilbao, C; Fernandez, J; Herrero, A; Calle, M; Alvaro, D; Segura, M; Picazo, G; Rodriguez, JM; Baldominos, G; Ramirez, MT; Larrubia, Y; Llorente, J; Martinez, A; Alvarez-Sala, R</t>
  </si>
  <si>
    <t>Off-label use of inhaled bronchodilators in hospitalised patients in Spain: a multicentre observational study</t>
  </si>
  <si>
    <t>EUROPEAN JOURNAL OF HOSPITAL PHARMACY</t>
  </si>
  <si>
    <t>[Villamanan, Elena; Sobrino, Carmen] Hosp la Paz, Pharm, Madrid 28046, Spain; [Bilbao, Cristina; Calle, Myriam] Hosp Clin Univ San Carlos, Pharm, Madrid, Spain; [Fernandez, Jaime; Herrero, Alicia; Alvarez-Sala, Rodolfo] La Paz Univ Hosp, Pneumol, Madrid, Spain; [Alvaro, Dolores] Mostoles Univ Hosp, Pneumol, Mostoles, Spain; [Segura, Maria; Picazo, Gracia] Mostoles Univ Hosp, Pharm, Mostoles, Spain; [Miguel Rodriguez, Jose] Hosp Univ Principe Asturias, Pneumol, Alcala De Henares, Spain; [Baldominos, Gema] Hosp Univ Principe Asturias, Pharm, Alcala De Henares, Spain; [Teresa Ramirez, Maria] Infanta Sofia Univ Hosp, Pneumol, San Sebastian De Reyes, Spain; [Larrubia, Yolanda; Llorente, Jesus] Infanta Sofia Univ Hosp, Pharm, San Sebastian De Reyes, Spain; [Martinez, Alicia] Infanta Sofia Univ Hosp, San Sebastian De Reyes, Spain</t>
  </si>
  <si>
    <t>Villamanan, E (corresponding author), Hosp la Paz, Pharm, Madrid 28046, Spain.</t>
  </si>
  <si>
    <t>2047-9956</t>
  </si>
  <si>
    <t>NOV</t>
  </si>
  <si>
    <t>E1</t>
  </si>
  <si>
    <t>E23</t>
  </si>
  <si>
    <t>E28</t>
  </si>
  <si>
    <t>Khalyfa, A; Trzepizur, W; Gileles-Hillel, A; Qiao, ZH; Sanz-Rubio, D; Marin, JM; Martinez-Garcia, MA; Campos-Rodriguez, F; Almendros, I; Farre, R; Sanchez-de-la-Torre, M; Garcia-Rio, F; Gozal, D</t>
  </si>
  <si>
    <t>Heterogeneity of Melanoma Cell Responses to Sleep Apnea-Derived Plasma Exosomes and to Intermittent Hypoxia</t>
  </si>
  <si>
    <t>CANCERS</t>
  </si>
  <si>
    <t>[Khalyfa, Abdelnaby; Qiao, Zhuanhong; Gozal, David] Univ Missouri, Sch Med, Dept Child Hlth, Columbia, MO 65201 USA; [Khalyfa, Abdelnaby; Qiao, Zhuanhong; Gozal, David] Univ Missouri, Sch Med, Child Hlth Res Inst, Columbia, MO 65201 USA; [Trzepizur, Wojciech] Angers Univ Hosp, Dept Resp &amp; Sleep Med, INSERM Unit 1063, F-49000 Angers, France; [Gileles-Hillel, Alex] Hadassah Med Ctr, Pediat Pulmonol &amp; Sleep Unit, IL-9987500 Jerusalem, Israel; [Gileles-Hillel, Alex] Hebrew Univ Jerusalem, Fac Med, IL-9987500 Jerusalem, Israel; [Sanz-Rubio, David; Marin, Jose M.] Univ Zaragoza, Hosp Univ Miguel Servet, Dept Med, Translat Res Unit,IISAragon, Zaragoza 50002, Spain; [Marin, Jose M.; Martinez-Garcia, Miguel A.; Campos-Rodriguez, Francisco; Almendros, Isaac; Farre, Ramon; Sanchez-de-la-Torre, Manuel; Garcia-Rio, Francisco] ISCIII, CIBER Enfermedades Resp, Madrid 28012, Spain; [Martinez-Garcia, Miguel A.] Univ &amp; Polytech la Fe Hosp, Pneumol Dept, Valencia 46026, Spain; [Campos-Rodriguez, Francisco] Hosp Univ Valme, Resp Dept, Seville 41014, Spain; [Almendros, Isaac; Farre, Ramon] Univ Barcelona, Fac Med &amp; Ciencies Salut, Inst Invest Biomed August Pi Sunyer, Unitat Biofis &amp; Bioengn, Barcelona 08036, Spain; [Sanchez-de-la-Torre, Manuel] Univ Lleida, Hosp Arnau de Vilanova Santa Maria, Fac Nursing &amp; Physiotherapy, Dept Nursing &amp; Physiotherapy,IRBLleida,Grp Precis, Lleida 25198, Spain; [Garcia-Rio, Francisco] Univ Autonoma Madrid, Hosp Univ La Paz IdiPAZ, Resp Dept, Madrid 28046, Spain</t>
  </si>
  <si>
    <t>Gozal, D (corresponding author), Univ Missouri, Sch Med, Dept Child Hlth, Columbia, MO 65201 USA.; Gozal, D (corresponding author), Univ Missouri, Sch Med, Child Hlth Res Inst, Columbia, MO 65201 USA.</t>
  </si>
  <si>
    <t>2072-6694</t>
  </si>
  <si>
    <t>OCT</t>
  </si>
  <si>
    <t>Hall, LC; Maestu, LP; Rubio, MC; Giron, W; Martinez, CJA; Garcia, MJB; Batlles, JS; Hermosa, JLR; Viteri, SA; De Pedro, JG; Benedetti, P; Diez, JD; Walther, JLAS; Vazquez, JH; Rio, FG; Sainz, CR; Perez, CF; Doyle, A; Caballero, R; Subiza, JL; Casanovas, M; Fernandez-Cruz, E</t>
  </si>
  <si>
    <t>RCT Abstract - Randomized, double-blind, placebo-controlled, phase III clinical trial with MV130, a sublingual bacterial immunotherapy to prevent COPD exacerbations</t>
  </si>
  <si>
    <t>EUROPEAN RESPIRATORY JOURNAL</t>
  </si>
  <si>
    <t>Meeting Abstract</t>
  </si>
  <si>
    <t>[Conejero Hall, Laura; Doyle, Ana; Caballero, Raquel; Luis Subiza, Jose; Casanovas, Miguel] Inmunotek SL, Madrid, Spain; [Puente Maestu, Luis; Giron, Walter; Garcia De Pedro, Julia; Benedetti, Paola; De Miguel Diez, Javier] Hosp Gen Univ, Serv Pneumol, Gregorio Maranon Inst Invest Sanitaria Gregorio, Madrid, Spain; [Calle Rubio, Myriam; Rodriguez Hermosa, Juan Luis; Alvarez-Sala Walther, Jose Luis] Hosp Univ Clin San Carlos, Dept Pulmonol, Madrid, Spain; [Alvarez Martinez, Carlos Jose] Hosp Univ 12 Octubre, Dept Resp Med, Madrid, Spain; [Buendia Garcia, Maria Jesus; Hernandez Vazquez, Julio] Hosp Univ Infanta Leonor, Dept Pulmonol, Madrid, Spain; [Serra Batlles, Joan] Hosp Vic, Dept Pneumol, Barcelona, Spain; [Alonso Viteri, Soledad] Hosp Univ Torrejon, Dept Pneumol, Madrid, Spain; [Garcia Rio, Francisco] Hosp Univ La Paz, Dept Pneumol, IdiPAZ, Madrid, Spain; [Rodriguez Sainz, Carmen; Fernandez-Cruz, Eduardo] Hosp Univ Gregorio Maranon, Clin Immunol Serv, Inst Invest Sanitaria Gregorio Maranon IiSGM, Madrid, Spain; [Fernandez Perez, Cristina] Complejo Hosp Univ Santiago Compostela, Serv Med Preventiva Salud Publ, La Coruna, Spain</t>
  </si>
  <si>
    <t>0903-1936</t>
  </si>
  <si>
    <t>SEP 5</t>
  </si>
  <si>
    <t>Piqueras, BGC; Casanova, C; Sorian, JB; Alfagem, I; Miravitlles, M; De Lucas, P; Soler-Cataluna, JJ; Garcia-Rio, F; Gonzalez-Moro, JMR; Sanchez-Herrero, G; Ancochea, J</t>
  </si>
  <si>
    <t>The burden of COPD in young individuals: results from EPISCAN II</t>
  </si>
  <si>
    <t>[Cosio Piqueras, Borja Garcia] Hosp Univ Son Espases IdISBa, Dept Resp Med, Palma De Mallorca, Spain; [Casanova, Ciro] Hosp Univ Nuestra Senora Candelaria, Dept Resp Med, Serv Neumol, Tenerife, Spain; [Sorian, Joan B.; Ancochea, Julio] Hosp Univ Princesa, Dept Resp Med, Serv Neumol, Madrid, Spain; [Alfagem, Inmaculada] Hosp Univ Virgen Valme, Unidad Gest Clin Neumol, Seville, Spain; [Miravitlles, Marc] Hosp Univ Vall dHebron, Dept Resp Med, Barcelona, Spain; [De Lucas, Pilar] Hosp Gen Gregorio Maranon, Dept Resp Med, Madrid, Spain; [Jose Soler-Cataluna, Juan] Hosp Arnau Vilanova Lliria, Dept Resp Med, Valencia, Spain; [Garcia-Rio, Francisco] Hosp Univ Paz IdiPAZ, Dept Resp Med, Madrid, Spain; [Rodriguez Gonzalez-Moro, Jose Miguel] Hosp Univ Alcala Henares, Dept Resp Med, Madrid, Spain; [Sanchez-Herrero, Guadalupe] GSK, Med Dept, Madrid, Spain</t>
  </si>
  <si>
    <t>Aguilar, P; Carrera, LG; Segura, CC; De Lucas, EZ; Sanchez, MH; Hernan, GB; Sanchez, MIT; Pena, MFV; Alvarez, PDA; Bueno, E; Zapata, RR; Sanchez, CP; Walther, RAS</t>
  </si>
  <si>
    <t>Association between mortality of Idiopathic Pulmonary Fibrosis and air Pollution levels in Madrid</t>
  </si>
  <si>
    <t>[Mariscal Aguilar, Pablo; Gomez Carrera, Luis; Carpio Segura, Carlos; Zamarron De Lucas, Ester; Hidalgo Sanchez, Maria; Bonilla Hernan, Gema; Torres Sanchez, Maria Isabel; Fernandez-Velilla Pena, Maria; Diaz-Agero Alvarez, Prudencio; Villamanan Bueno, Elena; Regojo Zapata, Rita; Prados Sanchez, Concepcion; Alvarez-Sala Walther, Rodolfo] Hosp Univ La Paz, Madrid, Spain</t>
  </si>
  <si>
    <t>Aguilar, PM; Carrera, LG; De Lucas, EZ; Segura, CC; Sanchez, MH; Hernan, GB; Sanchez, MIT; Pena, MFV; Alvarez, PDA; Bueno, EV; Zapata, RR; Sanchez, CP; Walther, RAS</t>
  </si>
  <si>
    <t>Association between severity of Idiopathic Pulmonary Fibrosis and air Pollution levels in Madrid</t>
  </si>
  <si>
    <t>[Mariscal Aguilar, Pablo; Gomez Carrera, Luis; Zamarron De Lucas, Ester; Carpio Segura, Carlos; Hidalgo Sanchez, Maria; Bonilla Hernan, Gema; Torres Sanchez, Maria Isabel; Fernandez-Velilla Pena, Maria; Diaz-Agero Alvarez, Prudencio; Villamanan Bueno, Elena; Regojo Zapata, Rita; Prados Sanchez, Concepcion; Alvarez-Sala Walther, Rodolfo] Hosp Univ La Paz, Madrid, Spain</t>
  </si>
  <si>
    <t>Menaca, AM; Cuesta, VMM; Martinez, JMC; Barbera, JA; Meseguer, ML; Morena, JAD; Soriano, JR; Alcolea, S; Perez, FP; Subias, PE</t>
  </si>
  <si>
    <t>Lack of agreement between the exercise variables to assess the risk in PAH</t>
  </si>
  <si>
    <t>[Martinez Menaca, Amaya; Mora Cuesta, Victor Manuel; Cifrian Martinez, Jose Manuel] Univ Hosp, Pneumonol Dept, Santander, Spain; [Albert Barbera, Joan] Inst Invest Biomed August Pi i Sunyer IDIBAPS, Ctr Invest Biomed Red Enfermedades Resp CIBERES, Pulm Med Dept, Barcelona, Spain; [Lopez Meseguer, Manuel] Hosp Univ Vall dHebron, Pneumonol Dept, Barcelona, Spain; [Domingo Morena, Juan Antonio] Hosp Univ Miguel Servet, Pneumonol Dept, Zaragoza, Spain; [Rueda Soriano, Joaquin] Hosp Univ La Fe, Ctr Invest Biomed Red Enfermedades Cardiovasc CIB, Cardiol Dept, Valencia, Spain; [Alcolea, Sergio] Hosp Univ La Paz, Pneumonol Dept, Madrid, Spain; [Pastor Perez, Francisco] Hosp Clin Univ Virgen Arrixaca, Cardiol Dept, Murcia, Spain; [Escribano Subias, Pliar] Hosp Univ 12 Octubre, Inst Salud Carlos III, Ctr Invest Biomed Red Enfermedades Cardiovasc CIB, Pulm Hypertens Unit,Cardiol Dept, Madrid, Spain</t>
  </si>
  <si>
    <t>Lopez-Campos, JL; Rubio, MC; Alonso, JLI; Fernandez-Villar, A; Abascal-Bolado, B; Alcazar, B; Garcia-Rio, F; Peces-Barba, G; Batlles, JS; Garceran, JJM; Miranda, JAR; Figueira-Goncalves, JM; Soler-Cataluna, JJ; Temprano, M; Ruiz, FO; Perez, SS; Martinez, CJA</t>
  </si>
  <si>
    <t>Forum COPD Working Group Consensus on the Diagnosis, Treatment and Follow-Up of COPD</t>
  </si>
  <si>
    <t>ARCHIVOS DE BRONCONEUMOLOGIA</t>
  </si>
  <si>
    <t>Letter</t>
  </si>
  <si>
    <t>[Lopez-Campos, Jose Luis] Univ Seville, Ctr Invest Biomed Red Enfermedades Resp CIBERES, Hosp Univ Virgen Rocio, Inst Salud Carlos III,Inst Biomed Sevilla IBiS,Un, Madrid, Spain; [Rubio, Myriam Calle] Univ Complutense Madrid, Hosp Clin San Carlos, Dept Med, Madrid, Spain; [Alonso, Jose Luis Izquierdo] Univ Alcala, Hosp Univ Guadalajara, Dept Med &amp; Especialidades, Guadalajara, Spain; [Fernandez-Villar, Alberto] Hosp Alvaro Cunqueiro, Inst Invest Sanitaria Galicia Sur IISGS, Vigo, Spain; [Abascal-Bolado, Beatriz] Hosp Univ Marques Valdecilla, Santander, Spain; [Alcazar, Bernardino] Hosp Alta Resoluc Loja, AIG Med, Serv Neumol, Granada, Spain; [Alcazar, Bernardino; Ruiz, Francisco Ortega] Inst Salud Carlos III, Ctr Invest Biomed Red Enfermedades Resp CIBERES, Madrid, Spain; [Garcia-Rio, Francisco] Hosp Univ La Paz, Madrid, Spain; [Peces-Barba, German] Hosp Univ Fdn Jimenez Diaz, Inst Salud Carlos III, Ctr Invest Biomed Red Enfermedades Resp CIBERES, Madrid, Spain; [Batlles, Joan Serra] Hosp Univ Vic, Barcelona, Spain; [Garceran, Jose Javier Martinez] Hosp Gen Univ Santa Lucia, Cartagena, Colombia; [Miranda, Juan Antonio Riesco] Hosp San Pedro Alcantara, Caceres, Colombia; [Figueira-Goncalves, Juan Marco] Hosp Univ Nuestra Senora Candelaria, Tenerife, Spain; [Soler-Cataluna, Juan Jose] Hosp Arnau Vilanova, Valencia, Spain; [Temprano, Mikel] Hosp San Eloy, Bizkaia, Spain; [Ruiz, Francisco Ortega] Univ Seville, Hosp Univ Virgen Rocio, Inst Biomed Sevilla IBiS, Unidad Med Quirurg Enfermedades Resp, Seville, Spain; [Perez, Salud Santos] Hosp Bellvitge IDIBELL, Barcelona, Spain; [Martinez, Carlos Jose alvarez] Complejo Hosp Ruber Juan Bravo, Madrid, Spain</t>
  </si>
  <si>
    <t>Lopez-Campos, JL (corresponding author), Univ Seville, Ctr Invest Biomed Red Enfermedades Resp CIBERES, Hosp Univ Virgen Rocio, Inst Salud Carlos III,Inst Biomed Sevilla IBiS,Un, Madrid, Spain.</t>
  </si>
  <si>
    <t>0300-2896</t>
  </si>
  <si>
    <t>SEP</t>
  </si>
  <si>
    <t>Diaz-Garcia, E; Garcia-Tovar, S; Casitas, R; Jaureguizar, A; Zamarron, E; Sanchez-Sanchez, B; Sastre-Perona, A; Lopez-Collazo, E; Garcia-Rio, F; Cubillos-Zapata, C</t>
  </si>
  <si>
    <t>Intermittent Hypoxia Mediates Paraspeckle Protein-1 Upregulation in Sleep Apnea</t>
  </si>
  <si>
    <t>[Diaz-Garcia, Elena; Garcia-Tovar, Sara; Cubillos-Zapata, Carolina] Inst Invest Sanitaria Hosp Univ La Paz IdiPAZ, Grp Enfermedades Resp, Madrid 28029, Spain; [Diaz-Garcia, Elena; Garcia-Tovar, Sara; Casitas, Raquel; Jaureguizar, Ana; Lopez-Collazo, Eduardo; Garcia-Rio, Francisco; Cubillos-Zapata, Carolina] Ctr Invest Biomed Red Enfermedades Resp CIBERES, Madrid 28029, Spain; [Casitas, Raquel; Zamarron, Ester; Sanchez-Sanchez, Begona; Garcia-Rio, Francisco] Hosp Univ La Paz, Serv Neumol, Madrid 28029, Spain; [Jaureguizar, Ana] Hosp Univ Ramon y Cajal, Serv Neumol, Madrid 28034, Spain; [Sastre-Perona, Ana] Inst Invest Sanitaria Hosp Univ La Paz IdiPAZ, Grp Terapias Experimentales &amp; Biomarcadores Canc, Madrid 28029, Spain; [Lopez-Collazo, Eduardo] Inst Invest Sanitaria Hosp Univ La Paz IdiPAZ, Grp Respuesta Inmune Innata, Madrid 28029, Spain; [Garcia-Rio, Francisco] Univ Autonoma Madrid, Fac Med, Madrid 28029, Spain</t>
  </si>
  <si>
    <t>Cubillos-Zapata, C (corresponding author), Inst Invest Sanitaria Hosp Univ La Paz IdiPAZ, Grp Enfermedades Resp, Madrid 28029, Spain.; Garcia-Rio, F; Cubillos-Zapata, C (corresponding author), Ctr Invest Biomed Red Enfermedades Resp CIBERES, Madrid 28029, Spain.; Garcia-Rio, F (corresponding author), Hosp Univ La Paz, Serv Neumol, Madrid 28029, Spain.; Garcia-Rio, F (corresponding author), Univ Autonoma Madrid, Fac Med, Madrid 28029, Spain.</t>
  </si>
  <si>
    <t>AUG</t>
  </si>
  <si>
    <t>Garcia-Rio, F; Alonso-Arroyo, A; de-Granda-Orive, JI; Castello-Cogollos, L; Aleixandre-Benavent, R</t>
  </si>
  <si>
    <t>Worldwide production on sleep apnea from 2009-2018. Analysis of the ability to secure funding and international collaboration networks</t>
  </si>
  <si>
    <t>RESPIRATORY MEDICINE</t>
  </si>
  <si>
    <t>[Garcia-Rio, Francisco] Hosp Univ La Paz IdiPAz, Serv Neumol, Madrid, Spain; [Garcia-Rio, Francisco] Ctr Invest Biomed Red Enferemedades Resp CIBERES, Madrid, Spain; [Garcia-Rio, Francisco] Univ Complutense Madrid, Fac Med, Madrid, Spain; [Alonso-Arroyo, Adolfo; Ignacio de-Granda-Orive, Jose] Univ Valencia, Fac Med &amp; Odontol, Dept Hist Ciencia &amp; Documentat, Valencia, Spain; [Alonso-Arroyo, Adolfo; Aleixandre-Benavent, Rafael] Univ Valencia, Unidad Informat &amp; Invest Social &amp; Sanitaria UISYS, Valencia, Spain; [Ignacio de-Granda-Orive, Jose; Castello-Cogollos, Lourdes] Univ Complutense Madrid, Hosp Univ Doce Octubre, Serv Neumol, Madrid, Spain; [Castello-Cogollos, Lourdes] Univ Valencia, Fac Ciencias Sociales, Dept Sociol &amp; Antropol Social, Valencia, Spain; [Aleixandre-Benavent, Rafael] Univ Politecn Valencia, CSIC, Inst Gest Innovat &amp; Conocimiento Ingenio, Valencia, Spain; [Garcia-Rio, Francisco] Hosp Univ La Paz, Serv Neumol, Paseo Castellana 261, Madrid 28046, Spain</t>
  </si>
  <si>
    <t>Garcia-Rio, F (corresponding author), Hosp Univ La Paz, Serv Neumol, Paseo Castellana 261, Madrid 28046, Spain.</t>
  </si>
  <si>
    <t>0954-6111</t>
  </si>
  <si>
    <t>AUG-SEP</t>
  </si>
  <si>
    <t>Wang, XJ; Villa, C; Dobarganes, Y; Olveira, C; Giron, R; Garcia-Clemente, M; Maiz, L; Sibila, O; Golpe, R; Menendez, R; Rodriguez-Lopez, J; Prados, C; Martinez-Garcia, MA; Rodriguez, JL; de la Rosa, D; Duran, X; Barreiro, E</t>
  </si>
  <si>
    <t>Differences in Nutritional Status and Inflammatory Biomarkers between Female and Male Patients with Bronchiectasis: A Large-Cohort Study</t>
  </si>
  <si>
    <t>BIOMEDICINES</t>
  </si>
  <si>
    <t>[Wang, Xuejie; Barreiro, Esther] Hosp Mar IMIM, Pulmonol Dept, Lung Canc &amp; Muscle Res Grp, Parc Salut Mar, Barcelona 08003, Spain; [Wang, Xuejie] Univ Autonoma Barcelona UAB, Dept Med, Barcelona 08035, Spain; [Villa, Carmen; Dobarganes, Yadira] Clin Fuensanta, Resp Dept, Madrid 28015, Spain; [Olveira, Casilda] Hosp Reg Univ Malaga, Resp Dept, Malaga 29003, Spain; [Olveira, Casilda] Univ Malaga, Inst Invest Biomed Malaga IBIMA, Malaga 29003, Spain; [Giron, Rosa] Hosp Univ La Princesa, Inst Invest Sanitaria, Resp Dept, Madrid 28015, Spain; [Garcia-Clemente, Marta] Hosp Univ Cent Asturias, Resp Dept, Oviedo 33071, Spain; [Maiz, Luis] Hosp Ramon &amp; Cajal, Resp Dept, Madrid 28015, Spain; [Sibila, Oriol] Hosp Clin Barcelona, Resp Dept, Barcelona 08035, Spain; [Sibila, Oriol; Angel Martinez-Garcia, Miguel; Barreiro, Esther] Inst Salud Carlos III ISCIII, Ctr Invest Red Enfermedades Resp CIBERES, Madrid 28015, Spain; [Golpe, Rafael] Hosp Lucus Augusti, Resp Dept, Lugo 27080, Spain; [Menendez, Rosario; Angel Martinez-Garcia, Miguel] Hosp Univ &amp; Politecn La Fe, Resp Dept, Valencia 46003, Spain; [Rodriguez-Lopez, Juan] Hosp San Agustin, Resp Dept, Aviles 33405, Spain; [Prados, Concepcion] Hosp La Paz, Resp Dept, Madrid 28015, Spain; [Luis Rodriguez, Juan] Hosp Clin San Carlos, Resp Dept, Madrid 28015, Spain; [Luis Rodriguez, Juan] Hosp Clin San Carlos IdISSC, Inst Invest Sanitaria, Madrid 28015, Spain; [Luis Rodriguez, Juan] Univ Complutense Madrid, Dept Med, Madrid 28015, Spain; [de la Rosa, David] Hosp Santa Creu &amp; Sant Pau, Resp Dept, Barcelona 08035, Spain; [Duran, Xavier] Hosp Mar IMIM, Sci &amp; Tech Dept, Barcelona 08035, Spain; [Barreiro, Esther] Univ Pompeu Fabra UPF, Dept Hlth &amp; Expt Sci CEXS, Barcelona 08035, Spain</t>
  </si>
  <si>
    <t>Barreiro, E (corresponding author), Hosp Mar IMIM, Pulmonol Dept, Lung Canc &amp; Muscle Res Grp, Parc Salut Mar, Barcelona 08003, Spain.; Barreiro, E (corresponding author), Inst Salud Carlos III ISCIII, Ctr Invest Red Enfermedades Resp CIBERES, Madrid 28015, Spain.; Barreiro, E (corresponding author), Univ Pompeu Fabra UPF, Dept Hlth &amp; Expt Sci CEXS, Barcelona 08035, Spain.</t>
  </si>
  <si>
    <t>2227-9059</t>
  </si>
  <si>
    <t>Wang, XJ; Villa, C; Dobarganes, Y; Olveira, C; Giron, R; Garcia-Clemente, M; Maiz, L; Sibila, O; Golpe, R; Menendez, R; Rodriguez-Lopez, J; Prados, C; Martinez-Garcia, MA; Rodriguez, JL; de la Rosa, D; Duran, X; Garcia-Ojalvo, J; Barreiro, E</t>
  </si>
  <si>
    <t>Phenotypic Clustering in Non-Cystic Fibrosis Bronchiectasis Patients: The Role of Eosinophils in Disease Severity</t>
  </si>
  <si>
    <t>INTERNATIONAL JOURNAL OF ENVIRONMENTAL RESEARCH AND PUBLIC HEALTH</t>
  </si>
  <si>
    <t>[Wang, Xuejie; Barreiro, Esther] Hosp del Mar IMIM, Pulmonol Dept, Lung Canc &amp; Muscle Res Grp, Parc Salut Mar, Barcelona 08003, Spain; [Wang, Xuejie] Univ Autonoma Barcelona UAB, Dept Med, Barcelona 08193, Spain; [Villa, Carmen; Dobarganes, Yadira] Clin Fuensanta, Resp Dept, Madrid 28027, Spain; [Olveira, Casilda] Univ Malaga, Hosp Reg Univ Malaga, Inst Invest Biomed Malaga IBIMA, Resp Dept, Malaga 29010, Spain; [Giron, Rosa] Hosp Univ la Princesa, Inst Invest Sanitaria, Resp Dept, Madrid 28006, Spain; [Garcia-Clemente, Marta] Hosp Univ Cent Asturias, Resp Dept, Oviedo 33011, Spain; [Maiz, Luis] Hosp Ramon &amp; Cajal, Resp Dept, Madrid 28034, Spain; [Sibila, Oriol] Hosp Clin Barcelona, Resp Dept, Barcelona 08036, Spain; [Sibila, Oriol; Angel Martinez-Garcia, Miguel; Barreiro, Esther] Inst Salud Carlos III ISCIII, Ctr Invest Red Enfermedades Resp CIBERES, Madrid 28029, Spain; [Golpe, Rafael] Hosp Lucus Augusti, Resp Dept, Lugo 27003, Spain; [Menendez, Rosario; Angel Martinez-Garcia, Miguel] Hosp Univ &amp; Politecn La Fe, Resp Dept, Valencia 46026, Spain; [Rodriguez-Lopez, Juan] Hosp San Agustin, Resp Dept, Aviles 33401, Asturias, Spain; [Prados, Concepcion] Hosp la Paz, Resp Dept, Madrid 28046, Spain; [Luis Rodriguez, Juan] Hosp Clin San Carlos, Inst Invest Sanitaria Hosp Clin San Carlos IdISSC, Resp Dept, Madrid 28040, Spain; [Luis Rodriguez, Juan] Univ Complutense Madrid, Dept Med, Madrid 28040, Spain; [de la Rosa, David] Hosp Santa Creu &amp; Sant Pau, Resp Dept, Barcelona 08041, Spain; [Duran, Xavier] Hosp del Mar IMIM, Sci &amp; Tech Dept, Barcelona 08003, Spain; [Garcia-Ojalvo, Jordi; Barreiro, Esther] Univ Pompeu Fabra UPF, Dept Hlth &amp; Expt Sci CEXS, Barcelona 08002, Spain</t>
  </si>
  <si>
    <t>Barreiro, E (corresponding author), Hosp del Mar IMIM, Pulmonol Dept, Lung Canc &amp; Muscle Res Grp, Parc Salut Mar, Barcelona 08003, Spain.; Barreiro, E (corresponding author), Inst Salud Carlos III ISCIII, Ctr Invest Red Enfermedades Resp CIBERES, Madrid 28029, Spain.; Barreiro, E (corresponding author), Univ Pompeu Fabra UPF, Dept Hlth &amp; Expt Sci CEXS, Barcelona 08002, Spain.</t>
  </si>
  <si>
    <t>1660-4601</t>
  </si>
  <si>
    <t>Aguilar, PM; Carrera, LG; Segura, CC; Sanchez, MIT; Pena, MFV; Hernan, GB; Rodriguez, IE; Zapata, RMR; De Lucas, EZ; Alvarez, PDA; Bueno, EV; Sanchez, CP; Walther, RAS</t>
  </si>
  <si>
    <t>Relationship between air pollution levels in Madrid and the natural history of idiopathic pulmonary fibrosis: severity and mortality</t>
  </si>
  <si>
    <t>JOURNAL OF INTERNATIONAL MEDICAL RESEARCH</t>
  </si>
  <si>
    <t>[Mariscal Aguilar, Pablo; Gomez Carrera, Luis; Carpio Segura, Carlos; Zamarron De Lucas, Ester; Prados Sanchez, Concepcion; Alvarez-Sala Walther, Rodolfo] Hosp Univ La Paz, Dept Resp Med, Madrid, Spain; [Mariscal Aguilar, Pablo; Gomez Carrera, Luis; Carpio Segura, Carlos; Zamarron De Lucas, Ester; Prados Sanchez, Concepcion; Alvarez-Sala Walther, Rodolfo] Univ Autonoma Madrid, Ctr Invest Biomed Red Enfermedades Resp CIBERES, Res Inst La Paz Univ Hosp IdiPAZ, Madrid, Spain; [Torres Sanchez, Maria Isabel; Fernandez-Velilla Pena, Maria] La Paz Univ Hosp, Dept Radiol, Madrid, Spain; [Bonilla Hernan, Gema] La Paz Univ Hosp, Dept Rheumatol, Madrid, Spain; [Esteban Rodriguez, Isabel; Regojo Zapata, Rita Maria] La Paz Univ Hosp, Dept Pathol Anat, Madrid, Spain; [Diaz-Agero Alvarez, Prudencio] La Paz Univ Hosp, Dept Thorac Surg, Madrid, Spain; [Villamanan Bueno, Elena] La Paz Univ Hosp, Dept Pharm, Madrid, Spain</t>
  </si>
  <si>
    <t>Aguilar, P (corresponding author), Hosp Univ La Paz, Serv Neumol, Paseo Castellana 261, Madrid 28046, Spain.</t>
  </si>
  <si>
    <t>0300-0605</t>
  </si>
  <si>
    <t>JUL</t>
  </si>
  <si>
    <t>Puente-Maestu, L; Ortega, F; de Pedro, JG; Rodriguez-Nieto, MJ; Gomez-Seco, J; Galdiz, B; Ojanguren, I; Munoz, X; Blanco, I; Burgos, F; Rodriguez-Chiaradia, DA; Gea, J; Garcia-Rio, F</t>
  </si>
  <si>
    <t>Prediction Equations for Maximal Aerobic Capacity on Cycle Ergometer for the Spanish Adult Population</t>
  </si>
  <si>
    <t>[Puente-Maestu, Luis; Garcia de Pedro, Julia] Univ Complutense Madrid UCM, Hosp Gen Univ Gregorio Maranon, Fac Med, Serv Neumol, Madrid, Spain; [Puente-Maestu, Luis; Garcia de Pedro, Julia] Inst Invest Sanitaria Gregorio Maranon IiSGM, Madrid, Spain; [Ortega, Francisco] Univ Seville, Hosp Univ Virgen del Rocio, Inst Biomed Sevilla IBiS, Unidad Med Quirurg Enfermedades Resp, Seville, Spain; [Ortega, Francisco; Jesus Rodriguez-Nieto, Maria; Galdiz, Batxi; Ojanguren, Inigo; Munoz, Xavier; Blanco, Isabel; Rodriguez-Chiaradia, Diego A.; Gea, Joaquim; Garcia-Rio, Francisco] Inst Salud Carlos III, Biomed Res Networking Ctr Resp Dis CIBERES, Ctr Invest Biomed Red Enfermedades Resp, Madrid, Spain; [Jesus Rodriguez-Nieto, Maria] Univ Autonoma Madrid, IIS Fdn Jimenez Diaz, Dept Pulm Med, Madrid, Spain; [Gomez-Seco, Julio] Kings Coll Hosp London Dubai, Madrid, Spain; [Galdiz, Batxi] Cruces Univ Hosp, Dept Pulm Med, Baracaldo, Vizcaya, Spain; [Galdiz, Batxi] Biocruces Bizkaia Hlth Res Inst, Baracaldo, Vizcaya, Spain; [Ojanguren, Inigo; Munoz, Xavier] Univ Autonoma Barcelona, Hosp Univ Vall dHebron, Dept Med, Serv Neumol, Cataluna, Spain; [Munoz, Xavier] Hosp Valle De Hebron, Serv Neumol, Barcelona, Spain; [Munoz, Xavier] Ciber Enfermedades Resp CIBERes, Barcelona, Spain; [Munoz, Xavier] Univ Autonoma Barcelona, Dept Biol Celular Fisiol &amp; Inmunol, Cataluna, Spain; [Blanco, Isabel] Univ Barcelona, Inst Invest Biomed August Pi i Sunyer IDIBAPS, Hosp Clin, Dept Pulm Med, Barcelona, Spain; [Burgos, Felip] Univ Barcelona, Resp Diagnost Ctr, Hosp Clin, Barcelona, Spain; [Rodriguez-Chiaradia, Diego A.; Gea, Joaquim] Univ Pompeu Fabra UPF, Hosp del Mar, Serv Neumol, Barcelona, Spain; [Rodriguez-Chiaradia, Diego A.; Gea, Joaquim] Inst Hosp Mar Invest Med IMIM, CIBERES ISCIII, Barcelona, Spain; [Garcia-Rio, Francisco] Univ Autonoma Madrid, Dept Med, Hosp Univ La Paz IdiPAZ, Serv Neumol, Madrid, Spain</t>
  </si>
  <si>
    <t>Puente-Maestu, L (corresponding author), Univ Complutense Madrid UCM, Hosp Gen Univ Gregorio Maranon, Fac Med, Serv Neumol, Madrid, Spain.; Puente-Maestu, L (corresponding author), Inst Invest Sanitaria Gregorio Maranon IiSGM, Madrid, Spain.</t>
  </si>
  <si>
    <t>Villamanan, E; Sobrino, C; Carpio, C; Moreno, M; Arancon, A; Lara, C; Perez, E; Jimenez, C; Zamarron, E; Jimenez-Nacher, I; Herrero, A; Alvarez-Sala, R</t>
  </si>
  <si>
    <t>Inhaled bronchodilators use and clinical course of adult inpatients with Covid-19 pneumonia in Spain: A retrospective cohort study</t>
  </si>
  <si>
    <t>PULMONARY PHARMACOLOGY &amp; THERAPEUTICS</t>
  </si>
  <si>
    <t>[Villamanan, Elena; Sobrino, Carmen; Moreno, Marta; Arancon, Ana; Lara, Catalina; Perez, Ester; Jimenez, Carlos; Jimenez-Nacher, Inmaculada; Herrero, Alicia] La Paz Univ Hosp, Pharm Dept, IdiPAZ, Paseo Castellana 231, Madrid 28046, Spain; [Carpio, Carlos; Zamarron, Ester; Alvarez-Sala, Rodolfo] La Paz Univ Hosp, Pneumol Dept, IdiPAZ, Madrid, Spain</t>
  </si>
  <si>
    <t>Villamanan, E (corresponding author), La Paz Univ Hosp, Pharm Dept, IdiPAZ, Paseo Castellana 231, Madrid 28046, Spain.</t>
  </si>
  <si>
    <t>1094-5539</t>
  </si>
  <si>
    <t>Martinez-Ceron, E; Casitas, R; Galera, R; Sanchez-Sanchez, B; Zamarron, E; Garcia-Sanchez, A; Jaureguizar, A; Cubillos-Zapata, C; Garcia-Rio, F</t>
  </si>
  <si>
    <t>Contribution of sleep characteristics to the association between obstructive sleep apnea and dyslipidemia</t>
  </si>
  <si>
    <t>SLEEP MEDICINE</t>
  </si>
  <si>
    <t>[Martinez-Ceron, Elisabet; Casitas, Raquel; Galera, Raul; Sanchez-Sanchez, Begona; Zamarron, Ester; Cubillos-Zapata, Carolina; Garcia-Rio, Francisco] Hosp Univ La Paz IdiPAZ, Serv Neumol, Grp Enfermedades Respiratorias, Madrid, Spain; [Martinez-Ceron, Elisabet; Casitas, Raquel; Galera, Raul; Cubillos-Zapata, Carolina; Garcia-Rio, Francisco] Ctr Invest Biomed Red Enfermedades Respiratorias, Madrid, Spain; [Garcia-Sanchez, Aldara; Jaureguizar, Ana] Hosp Univ Ramon Y Cajal, Serv Neumol, Madrid, Spain; [Garcia-Rio, Francisco] Univ Autonoma Madrid, Fac Med, Madrid, Spain</t>
  </si>
  <si>
    <t>Garcia-Rio, F (corresponding author), Hosp Univ La Paz, IdiPAZ, Paseo Castellana 261, Madrid 28046, Spain.</t>
  </si>
  <si>
    <t>1389-9457</t>
  </si>
  <si>
    <t>Galera, R; Casitas, R; Martinez-Ceron, E; Rodriguez-Fraga, O; Utrilla, C; Torres, I; Cubillos-Zapata, C; Garcia-Rio, F</t>
  </si>
  <si>
    <t>Effect of Dynamic Hyperinflation on Cardiac Response to Exercise of Patients With Chronic Obstructive Pulmonary Disease</t>
  </si>
  <si>
    <t>[Galera, Raul; Casitas, Raquel; Martinez-Ceron, Elisabet; Cubillos-Zapata, Carolina; Garcia-Rio, Francisco] Hosp Univ La Paz IdiPAZ, Serv Neumol, Grp Enfermedades Resp, Madrid, Spain; [Galera, Raul; Casitas, Raquel; Martinez-Ceron, Elisabet; Cubillos-Zapata, Carolina; Garcia-Rio, Francisco] Ctr Invest Biomed Red Enfermedades Resp CIBERES, Madrid, Spain; [Rodriguez-Fraga, Olaia] Hosp Univ La Paz, Serv Anal Clin, Madrid, Spain; [Utrilla, Cristina; Torres, Isabel] Hosp Univ La Paz, Serv Radiodiagnost, Madrid, Spain; [Garcia-Rio, Francisco] Univ Autonoma Madrid, Fac Med, Madrid, Spain</t>
  </si>
  <si>
    <t>Garcia-Rio, F (corresponding author), Hosp Univ La Paz IdiPAZ, Serv Neumol, Grp Enfermedades Resp, Madrid, Spain.; Garcia-Rio, F (corresponding author), Ctr Invest Biomed Red Enfermedades Resp CIBERES, Madrid, Spain.; Garcia-Rio, F (corresponding author), Univ Autonoma Madrid, Fac Med, Madrid, Spain.</t>
  </si>
  <si>
    <t>JUN</t>
  </si>
  <si>
    <t>Mendez-Echevarria, A; Sainz, T; De Felipe, B; Alcolea, S; Olbrich, P; Goycochea-Valdivia, WA; Escosa-Garcia, L; Cobo, L; Calvo, C; Neth, O</t>
  </si>
  <si>
    <t>High Rates of SARS-CoV-2 Family Transmission in Children of Healthcare Workers During the First Pandemic Wave in Madrid, Spain Serologic Study</t>
  </si>
  <si>
    <t>PEDIATRIC INFECTIOUS DISEASE JOURNAL</t>
  </si>
  <si>
    <t>[Mendez-Echevarria, Ana; Sainz, Talia; Alcolea, Sonia; Escosa-Garcia, Luis; Cobo, Lorena; Calvo, Cristina] Hosp Univ La Paz, Fdn IdiPaz, Pediat &amp; Infect Dis Unit, Madrid, Spain; [Mendez-Echevarria, Ana; Sainz, Talia; de Felipe, Beatriz; Alcolea, Sonia; Olbrich, Peter; Goycochea-Valdivia, Walter A.; Escosa-Garcia, Luis; Calvo, Cristina; Neth, Olaf] Translat Res Network Pediat Infect Dis RITIP, Madrid, Spain; [de Felipe, Beatriz; Olbrich, Peter; Goycochea-Valdivia, Walter A.; Neth, Olaf] Hosp Univ Virgen Rocio, Pediat Infect Dis Rheumatol &amp; Immunol Dept, Seville, Spain</t>
  </si>
  <si>
    <t>Calvo, C (corresponding author), Hosp Univ La Paz, Pediat &amp; Infect Dis Dept, P Castellana 261, Madrid 28046, Spain.</t>
  </si>
  <si>
    <t>0891-3668</t>
  </si>
  <si>
    <t>MAY</t>
  </si>
  <si>
    <t>E185</t>
  </si>
  <si>
    <t>E188</t>
  </si>
  <si>
    <t>Nunez-Fernandez, M; Ramos-Hernandez, C; Garcia-Rio, F; Torres-Duran, M; Nodar-Germinas, A; Tilve-Gomez, A; Rodriguez-Fernandez, P; Valverde-Perez, D; Ruano-Ravina, A; Fernandez-Villar, A</t>
  </si>
  <si>
    <t>Alterations in Respiratory Function Test Three Months after Hospitalisation for COVID-19 Pneumonia: Value of Determining Nitric Oxide Diffusion</t>
  </si>
  <si>
    <t>JOURNAL OF CLINICAL MEDICINE</t>
  </si>
  <si>
    <t>[Nunez-Fernandez, Marta; Ramos-Hernandez, Cristina; Torres-Duran, Maria; Fernandez-Villar, Alberto] Univ Hosp Complex Vigo, Serv Pneumol, NeumoVigo I i, Inst Hlth Res South Galicia IISGS, Vigo 36213, Spain; [Garcia-Rio, Francisco] La Paz IdiPAZ Univ Hosp, Serv Pneumol, Madrid 28046, Spain; [Garcia-Rio, Francisco] CIBER Resp Dis CIBERES, Madrid 28046, Spain; [Garcia-Rio, Francisco] Univ Autonoma Madrid, Dept Med, Madrid 28046, Spain; [Nodar-Germinas, Andres] Univ Hosp Complex Vigo, Infect Dis Unit, Serv Internal Med, Vigo 36213, Spain; [Tilve-Gomez, Amara; Rodriguez-Fernandez, Paula] Univ Hosp Complex Vigo, Serv Radiodiag, Vigo 36213, Spain; [Valverde-Perez, Diana] Univ Vigo, Dept Biochem Genet &amp; Immunol, Vigo 36310, Spain; [Ruano-Ravina, Alberto] Univ Santiago Compostela, Dept Prevent Med &amp; Publ Hlth, Santiago De Compostela 15704, Spain; [Ruano-Ravina, Alberto] Consortium Biomed Res Epidemiol &amp; Publ Hlth CIBER, Santiago De Compostela 15704, Spain</t>
  </si>
  <si>
    <t>Fernandez-Villar, A (corresponding author), Univ Hosp Complex Vigo, Serv Pneumol, NeumoVigo I i, Inst Hlth Res South Galicia IISGS, Vigo 36213, Spain.</t>
  </si>
  <si>
    <t>2077-0383</t>
  </si>
  <si>
    <t>Caceres, LD; Moreno, RMG; Castillo, EG; Sanz, MTP; Olveira, C; Clemente, MG; Royo, RN; Sanchez, CP; Sanchez, PC; Serrano, MJO; Galo, AP; Tomas, EN; Peris, AE; Velilla, MF; Torres, MI; Bermudez, JA</t>
  </si>
  <si>
    <t>Effect of Sex Differences on Computed Tomography Findings in Adults With Cystic Fibrosis: A Multicenter Study</t>
  </si>
  <si>
    <t>[Diab Caceres, Layla; Giron Moreno, Rosa Maria; Garcia Castillo, Elena; Pastor Sanz, Maria Teresa; Ancochea Bermudez, Julio] Hosp Univ La Princesa, Pulmonol Serv, Madrid, Spain; [Olveira, Casilda] Hosp Reg Univ Malaga, Pulmonol Serv, Malaga, Spain; [Garcia Clemente, Marta] Hosp Cent Asturias, Pulmonol Serv, Oviedo, Spain; [Nieto Royo, Rosa] Hosp Univ Ramon y Cajal, PulmonologyServ, Madrid, Spain; [Prados Sanchez, Concepcion] Hosp Univ La Paz, Pulmonol Serv, Madrid, Spain; [Caballero Sanchez, Paloma; Olivera Serrano, Maria Jose] Hosp Univ La Princesa, Radiodiagnost Serv, Madrid, Spain; [Padilla Galo, Alicia] Hosp Costa del Sol, Pulmonol Serv, Marbella, Spain; [Nava Tomas, Encarnacion] Hosp Cent Asturias, Radiodiagnost Serv, Oviedo, Spain; [Esteban Peris, Amparo] Hosp Univ Ramon y Cajal, Radiodiagnost Serv, Madrid, Spain; [Fernandez Velilla, Maria; Isabel Torres, Maria] Hosp Univ La Paz, Radiodiagnost Serv, Madrid, Spain</t>
  </si>
  <si>
    <t>Caceres, LD (corresponding author), Hosp Univ La Princesa, Pulmonol Serv, Madrid, Spain.</t>
  </si>
  <si>
    <t>APR</t>
  </si>
  <si>
    <t>Zamarron, E; Jaureguizar, A; Garcia-Sanchez, A; Diaz-Cambriles, T; Alonso-Fernandez, A; Lores, V; Mediano, O; Rodriguez-Rodriguez, P; Cabello-Pelegrin, S; Morales-Ruiz, E; Ramirez-Prieto, MT; Valiente-Diae, MI; Gomez-Garcia, T; Garcia-Rio, F</t>
  </si>
  <si>
    <t>Obstructive sleep apnea is associated with impaired renal function in patients with diabetic kidney disease</t>
  </si>
  <si>
    <t>SCIENTIFIC REPORTS</t>
  </si>
  <si>
    <t>[Zamarron, Ester; Garcia-Rio, Francisco] Hosp Univ La Paz IdiPAZ, Serv Neumol, Paseo Castellana 261, Madrid 28046, Spain; [Jaureguizar, Ana; Garcia-Sanchez, Aldara] Hosp Univ Ramon y Cajal, Serv Neumol, Madrid, Spain; [Diaz-Cambriles, Trinidad] Hosp Univ, Serv Neumol, Madrid, Spain; [Diaz-Cambriles, Trinidad; Alonso-Fernandez, Alberto; Mediano, Olga; Rodriguez-Rodriguez, Paula; Gomez-Garcia, Teresa; Garcia-Rio, Francisco] Ctr Invest Biomed Red Enfermedades Resp CIBERES, Madrid, Spain; [Alonso-Fernandez, Alberto] Hosp Univ Son Espases, Serv Neumol, Palma De Mallorca, Spain; [Alonso-Fernandez, Alberto; Cabello-Pelegrin, Sheila] Inst Invest Sanitaria Illes Balears IdISBa, Palma De Mallorca, Spain; [Lores, Vanesa; Ramirez-Prieto, Maria T.] Hosp Univ Infanta Sofia, Serv Neumol, Madrid, Spain; [Mediano, Olga; Isabel Valiente-Diae, Maria] Hosp Univ Guadalajara, Serv Neumol, Guadalajara, Spain; [Mediano, Olga] Univ Alcala, Madrid, Spain; [Rodriguez-Rodriguez, Paula; Gomez-Garcia, Teresa] Fdn Jimenez Diaz, Serv Neumol, Madrid, Spain; [Cabello-Pelegrin, Sheila] Hosp Univ Son Espases, Serv Nefrol, Palma De Mallorca, Spain; [Morales-Ruiz, Enrique] Hosp Univ, Serv Nefrol, Madrid, Spain; [Garcia-Rio, Francisco] Univ Autonoma Madrid, Fac Med, Dept Med, Madrid, Spain</t>
  </si>
  <si>
    <t>Garcia-Rio, F (corresponding author), Hosp Univ La Paz IdiPAZ, Serv Neumol, Paseo Castellana 261, Madrid 28046, Spain.; Garcia-Rio, F (corresponding author), Ctr Invest Biomed Red Enfermedades Resp CIBERES, Madrid, Spain.; Garcia-Rio, F (corresponding author), Univ Autonoma Madrid, Fac Med, Dept Med, Madrid, Spain.</t>
  </si>
  <si>
    <t>2045-2322</t>
  </si>
  <si>
    <t>MAR 11</t>
  </si>
  <si>
    <t>Navarro-Soriano, C; Martinez-Garcia, MA; Torres, G; Barbe, F; Sanchez-de-la-Torre, M; Caballero-Eraso, C; Lloberes, P; Cambriles, TD; Somoza, M; Masa, JF; Gonzalez, M; Manas, E; de la Pena, M; Garcia-Rio, F; Montserrat, JM; Muriel, A; Oscullo, G; Garcia-Ortega, A; Posadas, T; Campos-Rodriguez, F</t>
  </si>
  <si>
    <t>Long -term Effect of CPAP Treatment on Cardiovascular Events in Patients With Resistant Hypertension and Sleep Apnea. Data From the HIPARCO-2 Study</t>
  </si>
  <si>
    <t>[Navarro-Soriano, Cristina; Martinez-Garcia, Miguel-Angel; Oscullo, Grace; Garcia-Ortega, Alberto; Posadas, Tomas] Hosp Univ &amp; Politecn La Fe, Pneumol Dept, Valencia, Spain; [Torres, Gerard] Hosp Univ Santa Maria, Internal Med Serv, Lleida, Spain; [Barbe, Ferran] IRBLleida, Hosp Arnau de Vilanova Santa Maria, Grp Traslat Res Resp Med, Lleida, Spain; [Caballero-Eraso, Candela] Hosp Univ Virgen del Rocio, Inst Biomed Seville IBiS, Resp Dept, Seville, Spain; [Lloberes, Patricia] Hosp Univ Vall Hebron, Resp Dept, Barcelona, Spain; [Diaz Cambriles, Trinidad] Hosp Univ 12 Octubre, Resp Dept, Madrid, Spain; [Somoza, Maria] Consorcio Sanitario Terrassa, Resp Dept, Barcelona, Spain; [Masa, Juan F.] Hosp Univ San Pedro de Alcantara, Resp Dept, Caceres, Spain; [Gonzalez, Monica] Hosp Univ Marques de Valdecilla, Resp Dept, IDIVAL, Santander, Spain; [Manas, Eva] Hosp Univ Ramon y Cajal, Resp Dept, Madrid, Spain; [de la Pena, Monica] Hosp Univ Son Espases, Resp Dept, Palma De Mallorca, Spain; [Garcia-Rio, Francisco] Hosp Univ La Paz, Resp Dept, IdiPAZ, Madrid, Spain; [Maria Montserrat, Josep] Hosp Clin IDIBAPS, Resp Dept, Barcelona, Spain; [Muriel, Alfonso] Hosp Univ Ramon y Cajal, Biostat Unit, CIBERESP, IRYCIS, Madrid, Spain; [Campos-Rodriguez, Francisco] Hosp Univ Valme, Inst Biomed Seville IBiS, Resp Dept, Seville, Spain; [Barbe, Ferran; Sanchez-de-la-Torre, Manuel; Caballero-Eraso, Candela; Lloberes, Patricia; Masa, Juan F.; Garcia-Rio, Francisco; Maria Montserrat, Josep; Campos-Rodriguez, Francisco] Ctr Invest Biomed Red Enfermedades Resp CIBERES, Madrid, Spain; [Sanchez-de-la-Torre, Manuel] IRBLleida, Hosp Arnau de Vilanova Santa Maria, Grp Precis Med Chron Dis, Lleida, Spain</t>
  </si>
  <si>
    <t>Martinez-Garcia, MA (corresponding author), Hosp Univ &amp; Politecn La Fe, Pneumol Dept, Valencia, Spain.</t>
  </si>
  <si>
    <t>MAR</t>
  </si>
  <si>
    <t>Salvador, ML; Loaiza, CAQ; Padial, LR; Barbera, JA; Lopez-Meseguer, M; Lopez-Reyes, R; Sala-Llinas, E; Alcolea, S; Blanco, I; Escribano-Subias, P</t>
  </si>
  <si>
    <t>Portopulmonary hypertension: prognosis and management in the current treatment era - results from the REHAP registry</t>
  </si>
  <si>
    <t>INTERNAL MEDICINE JOURNAL</t>
  </si>
  <si>
    <t>[Lazaro Salvador, Maria; Rodriguez Padial, Luis] Hosp Virgen de la Salud, Cardiol Dept, Toledo, Spain; [Quezada Loaiza, Carlos A.] Hosp Univ Ramon y Cajal, Pneumol Dept, Madrid, Spain; [Barbera, Joan A.; Lopez-Meseguer, Manuel; Blanco, Isabel] Ctr Invest Biomed Red Enfermedades Resp CIBERES, Madrid, Spain; [Alcolea, Sergio] Hosp Univ La Paz, Pneumol Dept, Madrid, Spain; [Escribano-Subias, Pilar] Hosp Univ 12 Octubre, Cardiol Dept, Pulm Hypertens Unit, Madrid, Spain; [Escribano-Subias, Pilar] Ctr Invest Biomed Red Enfermedades Cardiovasc CIB, Madrid, Spain; [Escribano-Subias, Pilar] Inst Salud Carlos III, Madrid, Spain; [Barbera, Joan A.; Blanco, Isabel] Hosp Clin Barcelona, Pulm Med Dept, Inst Invest Biomed August Pi &amp; Sunyer IDIBAP, Barcelona, Spain; [Lopez-Meseguer, Manuel] Hosp Univ Vall dHebron, Pneumol Dept, Barcelona, Spain; [Lopez-Reyes, Raquel] Hosp Univ &amp; Politecn La Fe, Pneumol Dept, Valencia, Spain; [Sala-Llinas, Ernest] Hosp Univ Son Espases, Pneumol Dept, Islas Baleares, Spain</t>
  </si>
  <si>
    <t>Escribano-Subias, P (corresponding author), Univ Complutense Madrid, Hosp Univ 12 Octubre, Cardiol Dept, Pulm Hypertens Unit, Madrid 28041, Spain.</t>
  </si>
  <si>
    <t>1444-0903</t>
  </si>
  <si>
    <t>Martinez-Garcia, MA; Oscullo, G; Posadas, T; Zaldivar, E; Villa, C; Dobarganes, Y; Giron, R; Olveira, C; Maiz, L; Garcia-Clemente, M; Sibila, O; Golpe, R; Rodriguez, J; Barreiro, E; Rodriguez, JL; Feced-Olmos, L; Prados, C; Muriel, A; de la Rosa, D</t>
  </si>
  <si>
    <t>Pseudomonas aeruginosa and lung function decline in patients with bronchiectasis</t>
  </si>
  <si>
    <t>CLINICAL MICROBIOLOGY AND INFECTION</t>
  </si>
  <si>
    <t>[Martinez-Garcia, M. A.; Oscullo, G.; Posadas, T.; Zaldivar, E.; Feced-Olmos, L.] Hosp Univ &amp; Politecn La Fe, Resp Dept, Valencia, Spain; [Martinez-Garcia, M. A.] Inst Salud Carlos III, CIBER Enfermedades Resp CIBERES, Madrid, Spain; [Villa, C.; Dobarganes, Y.] Clin Fuensanta, Resp Dept, Madrid, Spain; [Giron, R.] Hosp Princesa, Resp Dept, Madrid, Spain; [Olveira, C.] Hosp Reg Malaga, Resp Dept, Malaga, Spain; [Maiz, L.] Hosp Ramon &amp; Cajal, Resp Dept, Madrid, Spain; [Garcia-Clemente, M.] Hosp Oviedo, Resp Dept, Oviedo, Spain; [Sibila, O.] Hosp Santa Creu &amp; Sant Pau, Resp Dept, Barcelona, Spain; [Golpe, R.] Hosp Lucus Augusti, Resp Dept, Lugo, Spain; [Rodriguez, J.] Hosp San Agustin, Resp Dept, Aviles, Spain; [Barreiro, E.] Hosp del Mar, Resp Dept, Barcelona, Spain; [Rodriguez, J. L.] Hosp San Carlos, Resp Dept, Madrid, Spain; [Prados, C.] Hosp la Paz, Resp Dept, Madrid, Spain; [Muriel, A.] Alcala Univ, Hosp Ramon y Cajal, Biostat Unit, IRYCIS,CIBERESP,Nursery Dept, Madrid, Spain; [Muriel, A.] Alcala Univ, Physiotherapy, Madrid, Spain; [de la Rosa, D.] Hosp Plato, Resp Dept, Barcelona, Spain</t>
  </si>
  <si>
    <t>Martinez-Garcia, MA (corresponding author), Hosp Univ &amp; Politecn La Fe, Pneumol Dept, Bulevar Sur S-N, Valencia 46026, Spain.</t>
  </si>
  <si>
    <t>1198-743X</t>
  </si>
  <si>
    <t>Lopez-Padilla, D; Garcia-Rio, F; Alonso-Arroyo, A; Valls, NA; Lajas, AC; Blanco, MC; Gonzalez, VG; Flores, ML; Redondo, MM; Gisbert, NM; Castillejo, EO; Bernaldez, MP; Gallan, MP; Ribera, VP; Maestu, LP; Moreno, BR; Jimeno, ER; Azofra, AS; Segrelles-Calvo, G; Tinedo, JRT; Reyes, PV; de Granda-Orive, JI</t>
  </si>
  <si>
    <t>Gender Differences in Original Archivos de Bronconeumologia Publications, 2001-2018</t>
  </si>
  <si>
    <t>[Lopez-Padilla, Daniel; Cerezo Lajas, Alicia; Gallo Gonzalez, Virginia; Llanos Flores, Milagros; Ojeda Castillejo, Elena; Puente Maestu, Luis; Recio Moreno, Beatriz; Teran Tinedo, Jose Rafael] Hosp Gen Univ Gregorio Maranon, Serv Neumol, Madrid, Spain; [Lopez-Padilla, Daniel] Univ Autonoma Madrid, Fac Med, Programa Doctorado Med &amp; Cirugia, Madrid, Spain; [Garcia-Rio, Francisco; Martinez Redondo, Maria] Hosp Univ La Paz, Serv Neumol, Madrid, Spain; [Garcia-Rio, Francisco] Ctr Invest Biomed Red Enfermedades Resp CIBERES, Madrid, Spain; [Garcia-Rio, Francisco] Inst Salud Carlos III, Madrid, Spain; [Garcia-Rio, Francisco] Univ Autonoma Madrid, Fac Med, Madrid, Spain; [Alonso-Arroyo, Adolfo] Univ Valencia, Dept Hist Ciencia &amp; Documentac, Valencia, Spain; [Arenas Valls, Nuria] Hosp Univ Infanta Sofia, Serv Neumol, Madrid, Spain; [Corral Blanco, Marta; Padilla Bernaldez, Marta; Prudencio Ribera, Vania; Ignacio de Granda-Orive, Jose] Hosp Univ 12 Octubre, Serv Neumol, Madrid, Spain; [Martos Gisbert, Natalia] Hosp Univ Severo Ochoa, Serv Anestesiol, Madrid, Spain; [Perez Gallan, Marta; Valenzuela Reyes, Perla] Hosp Virgen de la Salud, Serv Neumol, Toledo, Spain; [Rodriguez Jimeno, Elena] Hosp Univ Infanta Leonor, Serv Neumol, Madrid, Spain; [Sanchez Azofra, Ana] Hosp Univ La Princesa, Serv Neumol, Madrid, Spain; [Segrelles-Calvo, Gonzalo] Hosp Univ Rey Juan Carlos, Serv Neumol, Madrid, Spain</t>
  </si>
  <si>
    <t>Lopez-Padilla, D (corresponding author), Hosp Gen Univ Gregorio Maranon, Serv Neumol, Madrid, Spain.; Lopez-Padilla, D (corresponding author), Univ Autonoma Madrid, Fac Med, Programa Doctorado Med &amp; Cirugia, Madrid, Spain.</t>
  </si>
  <si>
    <t>FEB</t>
  </si>
  <si>
    <t>Errare Humanum Est, Though a Lucky Mistake, Indeed!</t>
  </si>
  <si>
    <t>[Lopez-Padilla, Daniel; Cerezo Lajas, Alicia; Gallo Gonzalez, Virginia; Llanos Flores, Milagros; Ojeda Castillejo, Elena; Puente Maestu, Luis; Recio Moreno, Beatriz; Teran Tinedo, Jose Rafael] Hosp Gen Univ Gregorio Maranon, Serv Neumol, Madrid, Spain; [Garcia-Rio, Francisco] Univ Autonoma Madrid, Inst Salud Carlos III, Hosp Univ La Paz IdiPaz, Serv Neumol,Ctr Invest Biomed Red Enfermedades Re, Madrid, Spain; [Alonso-Arroyo, Adolfo] Univ Valencia, Dept Hist Ciencia &amp; Documentac, Valencia, Spain; [Arenas Valls, Nuria] Hosp Univ Infanta Sofia, Serv Neumol, Madrid, Spain; [Corral Blanco, Marta; Padilla Bernaldez, Marta; Prudencio Ribera, Vania; Ignacio de Granda-Orive, Jose] Hosp Univ 12 Octubre, Serv Neumol, Madrid, Spain; [Martinez Redondo, Maria] Hosp Univ La Paz, Serv Neumol, Madrid, Spain; [Martos Gisbert, Natalia] Hosp Univ Severo Ochoa, Serv Anestesiol, Madrid, Spain; [Perez Gallan, Marta; Valenzuela Reyes, Perla] Hosp Cent Defensa Gomez Ulla, Serv Neumol, Madrid, Spain; [Puente Maestu, Luis] Univ Complutense Madrid, Madrid, Spain; [Rodriguez Jimeno, Elena] Hosp Univ Infanta Leonor, Serv Neumol, Madrid, Spain; [Sanchez Azofra, Ana] Hosp Univ La Princesa, Serv Neumol, Madrid, Spain; [Segrelles-Calvo, Gonzalo] Hosp Univ Rey Juan Carlos, Serv Neumol, Madrid, Spain</t>
  </si>
  <si>
    <t>Lopez-Padilla, D (corresponding author), Hosp Gen Univ Gregorio Maranon, Serv Neumol, Madrid, Spain.</t>
  </si>
  <si>
    <t>Navarro-Soriano, C; Torres, G; Barbe, F; Sanchez-de-la-Torre, M; Manas, P; Lloberes, P; Cambriles, TD; Somoza, M; Masa, JF; Gonzalez, M; Manas, E; de la Pena, M; Garcia-Rio, F; Montserrat, JM; Muriel, A; Oscullo, G; Garcia-Ortega, A; Posadas, T; Campos-Rodriguez, F; Martinez-Garcia, MA</t>
  </si>
  <si>
    <t>TheHIPARCO-2 study: long-termeffect of continuous positive airway pressure on blood pressure in patients with resistant hypertension: amulticenter prospective study</t>
  </si>
  <si>
    <t>JOURNAL OF HYPERTENSION</t>
  </si>
  <si>
    <t>[Navarro-Soriano, Cristina; Oscullo, Grace; Garcia-Ortega, Alberto; Posadas, Tomas; Martinez-Garcia, Miguel-Angel] Hosp Univ &amp; Politecn La Fe, Pneumol Dept, Bulevar Sur S-N, Valencia 46012, Spain; [Torres, Gerard] Hosp Univ Santa Marta, Internal Med Serv, Lleida, Spain; [Barbe, Ferran] Hosp Univ Arnau de Vilanova Santa Maria, Translat Res Resp Med, Lleida, Spain; [Sanchez-de-la-Torre, Manuel] Hosp Univ Arnau de Vilanova Santa Maria, Grp Precis Med Chron Dis, Lleida, Spain; [Manas, Pedro] Hosp Univ Virgen del Rocio, Inst Biomed Seville IBiS, Resp Dept, Seville, Spain; [Lloberes, Patricia] Hosp Univ Vall Hebron, Resp Dept, Barcelona, Spain; [Diaz Cambriles, Trinidad] Hosp Univ 12 Octubre, Resp Dept, Madrid, Spain; [Somoza, Maria] Consorcio Sanitario Terrassa, Resp Dept, Barcelona, Spain; [Masa, Juan F.] Hosp Univ San Pedro de Alcantara, Resp Dept, Caceres, Spain; [Gonzalez, Monica] Hosp Univ Marques de Valdecilla, IDIVAL, Resp Dept, Santander, Spain; [Manas, Eva] Hosp Univ Ramon y Cajal, Resp Dept, Madrid, Spain; [de la Pena, Monica] Hosp Univ Son Espases, Resp Dept, Palma De Mallorca, Spain; [Garcia-Rio, Francisco] Hosp Univ La Paz, Resp Dept, IdiPAZ, Madrid, Spain; [Maria Montserrat, Josep] Hosp Clin IDIBAPS, Resp Dept, Barcelona, Spain; [Muriel, Alfonso] Alcala Univ, Nursery Dept &amp; Physiotherapy, CIBERESP, Biostat Unit,Hosp Ramon y Cajal,IRYCIS, Madrid, Spain; [Campos-Rodriguez, Francisco] Hosp Univ Valme, Inst Biomed Seville IBiS, Resp Dept, Seville, Spain; [Barbe, Ferran; Sanchez-de-la-Torre, Manuel; Manas, Pedro; Lloberes, Patricia; Masa, Juan F.; Garcia-Rio, Francisco; Maria Montserrat, Josep; Campos-Rodriguez, Francisco; Martinez-Garcia, Miguel-Angel] Ctr Invest Biomed Red Enfermedades Resp CIBERES, Madrid, Spain</t>
  </si>
  <si>
    <t>Martinez-Garcia, MA (corresponding author), Hosp Univ &amp; Politecn La Fe, Pneumol Dept, Bulevar Sur S-N, Valencia 46012, Spain.</t>
  </si>
  <si>
    <t>0263-6352</t>
  </si>
  <si>
    <t>Martinez-Garcia, MA; Villa, C; Dobarganes, Y; Giron, R; Maiz, L; Garcia-Clemente, M; Sibila, O; Golpe, R; Rodriguez, J; Barreiro, E; Rodriguez, JL; Menendez, R; Prados, C; de la Rosa, D; Olveira, C</t>
  </si>
  <si>
    <t>RIBRON: The spanish Online Bronchiectasis Registry. Characterization of the First 1912 Patients</t>
  </si>
  <si>
    <t>[Angel Martinez-Garcia, Miguel; Menendez, Rosario] Hosp Univ &amp; Politecn La Fe, Serv Neumol, Valencia, Spain; [Villa, Carmen; Dobarganes, Yadira] Clin Fuensanta, Serv Neumol, Madrid, Spain; [Giron, Rosa] Hosp Univ Princesa, Inst Invest Sanitaria, Serv Neumol, Madrid, Spain; [Maiz, Luis] Hosp Ramon &amp; Cajal, Serv Neumol, Madrid, Spain; [Garcia-Clemente, Marta] Hosp Univ Cent Asturias, Serv Neumol, Asturias, Spain; [Sibila, Oriol] Hosp Clin Barcelona, Serv Neumol, Barcelona, Spain; [Golpe, Rafael] Hosp Lucus Augusti, Serv Neumol, Lugo, Spain; [Rodriguez, Juan] Hosp San Agustin, Serv Neumol, Aviles, Asturias, Spain; [Barreiro, Esther] UPF, CIBERES, Hosp del Mar IMIM, Serv Neumol, Barcelona, Spain; [Rodriguez, Juan Luis] Hosp San Carlos, Serv Neumol, Madrid, Spain; [Prados, Concepcion] Hosp La Paz, Serv Neumol, Madrid, Spain; [de la Rosa, David] Hosp Santa Creu &amp; Sant Pau, Serv Neumol, Barcelona, Spain; [Olveira, Casilda] Univ Malaga, Hosp Reg Univ Malaga, Inst Invest Biomed Malaga IBIMA, Serv Neumol, Malaga, Spain</t>
  </si>
  <si>
    <t>Martinez-Garcia, MA (corresponding author), Hosp Univ &amp; Politecn La Fe, Serv Neumol, Valencia, Spain.</t>
  </si>
  <si>
    <t>JAN</t>
  </si>
  <si>
    <t>Garcia-Quero, C; Garcia-Rio, F</t>
  </si>
  <si>
    <t>Smoking-Induced Small Airway Dysfunction. An Early Marker of Future Copd?</t>
  </si>
  <si>
    <t>Editorial Material</t>
  </si>
  <si>
    <t>[Garcia-Quero, Cristina; Garcia-Rio, Francisco] Hosp Univ La Paz, IdiPAZ, Serv Neumol, Madrid, Spain; [Garcia-Rio, Francisco] Ctr Invest Biomed Red Enfermedades Resp CIBERES, Madrid, Spain; [Garcia-Rio, Francisco] Univ Autonoma Madrid, Dept Med, Madrid, Spain</t>
  </si>
  <si>
    <t>Garcia-Rio, F (corresponding author), Hosp Univ La Paz, IdiPAZ, Serv Neumol, Madrid, Spain.; Garcia-Rio, F (corresponding author), Ctr Invest Biomed Red Enfermedades Resp CIBERES, Madrid, Spain.; Garcia-Rio, F (corresponding author), Univ Autonoma Madrid, Dept Med, Madrid, Spain.</t>
  </si>
  <si>
    <t>Soriano, JB; Alfageme, I; Miravitlles, M; de Lucas, P; Soler-Cataluna, JJ; Garcia-Rio, F; Casanova, C; Gonzalez-Moro, JMR; Cosio, B; Sanchez, G; Ancohea, J</t>
  </si>
  <si>
    <t>Prevalence and Determinants of COPD in Spain: EPISCAN II</t>
  </si>
  <si>
    <t>[Soriano, Joan B.; Ancohea, Julio] Univ Autonoma Madrid, Serv Neumol, Hosp Univ La Princesa, Madrid, Spain; [Soriano, Joan B.; Miravitlles, Marc; Garcia-Rio, Francisc; G., Borja Cosio; Ancohea, Julio] Inst Salud Carlos III ISCIII, Ctr Invest Red Enfermedades Resp CIBERES, Madrid, Spain; [Alfageme, Inmaculada] Univ Seville, Hosp Univ Virgen de Valme, Unidad Gest Clin Neumol, Seville, Spain; [Miravitlles, Marc] Hosp Univ Vall dHebron, Serv Neumol, Barcelona, Spain; [Lucas, Pilar de] Hosp Gen Univ Gregorio Maranon, Serv Neumol, Inst Invest Sanitaria Gregorio Maranon, Madrid, Spain; [Soler-Cataluna, Juan Jose] Hosp Arnau de Vilanova Lliria, Serv Neumol, Valencia, Spain; [Garcia-Rio, Francisc] Hosp Univ La Paz IdiPAZ, Serv Neumol, Madrid, Spain; [Casanova, Ciro] Univ La Laguna, Serv Neumol, Unidad Invest, Hosp Univ Nuestra Senora La Candelaria, Tenerife, Spain; [Gonzalez-Moro, Jose Miguel Rodriguez] Hosp Univ Alcala de Henares, Serv Neumol, Madrid, Spain; [G., Borja Cosio] Hosp Univ Son Espases IdISBa, Serv Neumol, Palma De Mallorca, Spain; [Sanchez, Guadalupe] GSK, Dept Med, Madrid, Spain</t>
  </si>
  <si>
    <t>Soriano, JB (corresponding author), Univ Autonoma Madrid, Serv Neumol, Hosp Univ La Princesa, Madrid, Spain.; Soriano, JB (corresponding author), Inst Salud Carlos III ISCIII, Ctr Invest Red Enfermedades Resp CIBERES, Madrid, Spain.</t>
  </si>
  <si>
    <t>Dafauce, L; Romero, D; Carpio, C; Barga, P; Quirce, S; Villasante, C; Bravo, MF; Alvarez-Sala, R</t>
  </si>
  <si>
    <t>Psycho-demographic profile in severe asthma and effect of emotional mood disorders and hyperventilation syndrome on quality of life</t>
  </si>
  <si>
    <t>BMC PSYCHOLOGY</t>
  </si>
  <si>
    <t>[Dafauce, Lucia; Barga, Paula; Fe Bravo, Maria] Univ Autonoma Madrid, Hosp Univ La Paz, Psychiat &amp; Psychol, CIBERES, Madrid, Spain; [Romero, David; Carpio, Carlos; Villasante, Carlos; Alvarez-Sala, Rodolfo] Univ Autonoma Madrid, Hosp Univ La Paz, CIBERES, Pneumol, Madrid, Spain; [Quirce, Santiago] Univ Autonoma Madrid, Hosp Univ La Paz, Allergol Serv, CIBERES, Madrid, Spain</t>
  </si>
  <si>
    <t>Dafauce, L (corresponding author), Univ Autonoma Madrid, Hosp Univ La Paz, Psychiat &amp; Psychol, CIBERES, Madrid, Spain.</t>
  </si>
  <si>
    <t>2050-7283</t>
  </si>
  <si>
    <t>JAN 6</t>
  </si>
  <si>
    <t>Alcazar-Navarrete, B; Garcia-Rio, F; Sanchez, G; Mariscal, E; Garcia, A; Cuesta, M; Uria, E; Miravitlles, M</t>
  </si>
  <si>
    <t>Burden of Disease Among Exacerbating Patients with COPD Treated with Triple Therapy in Spain</t>
  </si>
  <si>
    <t>INTERNATIONAL JOURNAL OF CHRONIC OBSTRUCTIVE PULMONARY DISEASE</t>
  </si>
  <si>
    <t>[Alcazar-Navarrete, Bernardino] Hosp Univ Virgen de las Nieves, Resp Dept, Granada, Spain; [Alcazar-Navarrete, Bernardino; Garcia-Rio, Francisco; Miravitlles, Marc] CIBER Enfermedades Resp CIBERES, Madrid, Spain; [Garcia-Rio, Francisco] Hosp Univ La Paz, IdiPAZ, Paseo Castellana 261, Madrid 28046, Spain; [Sanchez, Guadalupe] GSK, Med Dept, Madrid, Spain; [Mariscal, Esther; Garcia, Andrea] GSK, Market Access Dept, Madrid, Spain; [Cuesta, Maribel; Uria, Estefany] Oblikue Consulting, Barcelona, Spain; [Miravitlles, Marc] Hosp Univ Vall dHebron, Vall DHebron Inst Recerca VHIR, Pneumol Dept, Vall dHebron Barcelona Hosp Campus, Barcelona, Spain</t>
  </si>
  <si>
    <t>1178-2005</t>
  </si>
  <si>
    <t>Olaguibel, JM; Alobid, I; Puebla, A; Crespo-Lessmann, A; Ortega, D; Garcia-Rio, F; Izquierdo-Dominguez, A; Mullol, J; Plaza, V; Quirce, S; Rojas-Lechuga, MJ; Valvere-Monge, M; Sastre, J</t>
  </si>
  <si>
    <t>Functional Examination of the Upper and Lower Airways in Asthma and Respiratory Allergic Diseases: Considerations in the Post-SARS-CoV-2 Era</t>
  </si>
  <si>
    <t>JOURNAL OF INVESTIGATIONAL ALLERGOLOGY AND CLINICAL IMMUNOLOGY</t>
  </si>
  <si>
    <t>Review</t>
  </si>
  <si>
    <t>[Olaguibel, J. M.; Puebla M, Alvarez] Complejo Hosp Navarra, Dept Allergy, Pamplona, Spain; [Alobid, I; Izquierdo-Dominguez, A.] Ctr Med Teknon, Unidad Alergo Rino, Barcelona, Spain; [Alobid, I; Mullol, J.; Rojas-Lechuga, M. J.] Univ Barcelona, Hosp Clin Barcelona, Serv Otorinolaringol, Unitat Rinol &amp; Clin Olfacte, Barcelona, Spain; [Alobid, I; Mullol, J.; Rojas-Lechuga, M. J.] Univ Barcelona, IDIBAPS, Immunoalergia Resp Clin &amp; Expt, Barcelona, Spain; [Crespo-Lessmann, A.; Plaza, V] Hosp Santa Creu &amp; Sant Pau, Dept Resp Med, Barcelona, Spain; [Crespo-Lessmann, A.; Plaza, V] Univ Autonoma Barcelona, Dept Med, Inst Invest Biomed St Pau IIB St Pau, Barcelona, Spain; [Ortega J, Dominguez; Quirce, S.] Hosp Univ La Paz IdiPAZ, Dept Allergy, Madrid, Spain; [Garcia-Rio, F.] Hosp Univ La Paz IdiPAZ, Dept Respiratry Med, Madrid, Spain; [Garcia-Rio, F.] Univ Autonoma Madrid, Fac Med, Dept Med, Madrid, Spain; [Izquierdo-Dominguez, A.] Consorci Sanitari Terrassa, Dept Allergy, Barcelona, Spain; [Izquierdo-Dominguez, A.] Clin Diagonal, Barcelona, Spain; [Valvere-Monge, M.; Sastre, J.] Fdn Jimenez Diaz, Dept Allergy, Madrid, Spain; [Olaguibel, J. M.; Alobid, I; Puebla M, Alvarez; Crespo-Lessmann, A.; Ortega J, Dominguez; Garcia-Rio, F.; Mullol, J.; Plaza, V; Quirce, S.; Sastre, J.] CIBER Enfermedades Respiratorias CIBERES, Madrid, Spain</t>
  </si>
  <si>
    <t>Olaguibel, JM (corresponding author), Complejo Hosp Navarra, Dept Allergy, Pamplona, Spain.; Olaguibel, JM (corresponding author), CIBER Enfermedades Respiratorias CIBERES, Madrid, Spain.</t>
  </si>
  <si>
    <t>1018-9068</t>
  </si>
  <si>
    <t>1º CUARTIL</t>
  </si>
  <si>
    <t>1º DECIL</t>
  </si>
  <si>
    <t>Q1</t>
  </si>
  <si>
    <t>SI</t>
  </si>
  <si>
    <t>Correction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</si>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</sst>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8"/>
  <sheetViews>
    <sheetView tabSelected="1" zoomScalePageLayoutView="0" workbookViewId="0" topLeftCell="A1">
      <selection activeCell="A1" sqref="A1:IV16384"/>
    </sheetView>
  </sheetViews>
  <sheetFormatPr defaultColWidth="14.14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4.1406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4.1406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5.091</v>
      </c>
      <c r="G5" s="7" t="str">
        <f>VLOOKUP(N5,'[1]Revistas'!$B$2:$H$62913,3,FALSE)</f>
        <v>Q1</v>
      </c>
      <c r="H5" s="7" t="str">
        <f>VLOOKUP(N5,'[1]Revistas'!$B$2:$H$62913,4,FALSE)</f>
        <v>MEDICINE, GENERAL &amp; INTERNAL</v>
      </c>
      <c r="I5" s="7" t="str">
        <f>VLOOKUP(N5,'[1]Revistas'!$B$2:$H$62913,5,FALSE)</f>
        <v>44/313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8</v>
      </c>
      <c r="R5" s="7" t="s">
        <v>28</v>
      </c>
      <c r="S5" s="7" t="s">
        <v>28</v>
      </c>
      <c r="T5" s="7">
        <v>674997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1.652</v>
      </c>
      <c r="G6" s="7" t="str">
        <f>VLOOKUP(N6,'[1]Revistas'!$B$2:$H$62913,3,FALSE)</f>
        <v>Q4</v>
      </c>
      <c r="H6" s="7" t="str">
        <f>VLOOKUP(N6,'[1]Revistas'!$B$2:$H$62913,4,FALSE)</f>
        <v>PHARMACOLOGY &amp; PHARMACY</v>
      </c>
      <c r="I6" s="7" t="str">
        <f>VLOOKUP(N6,'[1]Revistas'!$B$2:$H$62913,5,FALSE)</f>
        <v>241/275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</v>
      </c>
      <c r="N6" s="7" t="s">
        <v>34</v>
      </c>
      <c r="O6" s="7" t="s">
        <v>35</v>
      </c>
      <c r="P6" s="7">
        <v>2021</v>
      </c>
      <c r="Q6" s="7">
        <v>28</v>
      </c>
      <c r="R6" s="7" t="s">
        <v>36</v>
      </c>
      <c r="S6" s="7" t="s">
        <v>37</v>
      </c>
      <c r="T6" s="7" t="s">
        <v>38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39</v>
      </c>
      <c r="C7" s="6" t="s">
        <v>40</v>
      </c>
      <c r="D7" s="6" t="s">
        <v>41</v>
      </c>
      <c r="E7" s="7" t="s">
        <v>23</v>
      </c>
      <c r="F7" s="7">
        <f>VLOOKUP(N7,'[1]Revistas'!$B$2:$H$62913,2,FALSE)</f>
        <v>6.639</v>
      </c>
      <c r="G7" s="7" t="str">
        <f>VLOOKUP(N7,'[1]Revistas'!$B$2:$H$62913,3,FALSE)</f>
        <v>Q1</v>
      </c>
      <c r="H7" s="7" t="str">
        <f>VLOOKUP(N7,'[1]Revistas'!$B$2:$H$62913,4,FALSE)</f>
        <v>ONCOLOGY</v>
      </c>
      <c r="I7" s="7" t="str">
        <f>VLOOKUP(N7,'[1]Revistas'!$B$2:$H$62913,5,FALSE)</f>
        <v>51/242</v>
      </c>
      <c r="J7" s="7" t="str">
        <f>VLOOKUP(N7,'[1]Revistas'!$B$2:$H$62913,6,FALSE)</f>
        <v>NO</v>
      </c>
      <c r="K7" s="7" t="s">
        <v>42</v>
      </c>
      <c r="L7" s="7" t="s">
        <v>43</v>
      </c>
      <c r="M7" s="7">
        <v>0</v>
      </c>
      <c r="N7" s="7" t="s">
        <v>44</v>
      </c>
      <c r="O7" s="7" t="s">
        <v>45</v>
      </c>
      <c r="P7" s="7">
        <v>2021</v>
      </c>
      <c r="Q7" s="7">
        <v>13</v>
      </c>
      <c r="R7" s="7">
        <v>19</v>
      </c>
      <c r="S7" s="7" t="s">
        <v>28</v>
      </c>
      <c r="T7" s="7">
        <v>4781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46</v>
      </c>
      <c r="C8" s="6" t="s">
        <v>47</v>
      </c>
      <c r="D8" s="6" t="s">
        <v>48</v>
      </c>
      <c r="E8" s="7" t="s">
        <v>49</v>
      </c>
      <c r="F8" s="7">
        <f>VLOOKUP(N8,'[1]Revistas'!$B$2:$H$62913,2,FALSE)</f>
        <v>16.671</v>
      </c>
      <c r="G8" s="7" t="str">
        <f>VLOOKUP(N8,'[1]Revistas'!$B$2:$H$62913,3,FALSE)</f>
        <v>Q1</v>
      </c>
      <c r="H8" s="7" t="str">
        <f>VLOOKUP(N8,'[1]Revistas'!$B$2:$H$62913,4,FALSE)</f>
        <v>RESPIRATORY SYSTEM</v>
      </c>
      <c r="I8" s="7" t="str">
        <f>VLOOKUP(N8,'[1]Revistas'!$B$2:$H$62913,5,FALSE)</f>
        <v>03 DE 64</v>
      </c>
      <c r="J8" s="7" t="str">
        <f>VLOOKUP(N8,'[1]Revistas'!$B$2:$H$62913,6,FALSE)</f>
        <v>SI</v>
      </c>
      <c r="K8" s="7" t="s">
        <v>50</v>
      </c>
      <c r="L8" s="7" t="s">
        <v>28</v>
      </c>
      <c r="M8" s="7">
        <v>0</v>
      </c>
      <c r="N8" s="7" t="s">
        <v>51</v>
      </c>
      <c r="O8" s="7" t="s">
        <v>52</v>
      </c>
      <c r="P8" s="7">
        <v>2021</v>
      </c>
      <c r="Q8" s="7">
        <v>58</v>
      </c>
      <c r="R8" s="7" t="s">
        <v>28</v>
      </c>
      <c r="S8" s="7" t="s">
        <v>28</v>
      </c>
      <c r="T8" s="7" t="s">
        <v>28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53</v>
      </c>
      <c r="C9" s="6" t="s">
        <v>54</v>
      </c>
      <c r="D9" s="6" t="s">
        <v>48</v>
      </c>
      <c r="E9" s="7" t="s">
        <v>49</v>
      </c>
      <c r="F9" s="7">
        <f>VLOOKUP(N9,'[1]Revistas'!$B$2:$H$62913,2,FALSE)</f>
        <v>16.671</v>
      </c>
      <c r="G9" s="7" t="str">
        <f>VLOOKUP(N9,'[1]Revistas'!$B$2:$H$62913,3,FALSE)</f>
        <v>Q1</v>
      </c>
      <c r="H9" s="7" t="str">
        <f>VLOOKUP(N9,'[1]Revistas'!$B$2:$H$62913,4,FALSE)</f>
        <v>RESPIRATORY SYSTEM</v>
      </c>
      <c r="I9" s="7" t="str">
        <f>VLOOKUP(N9,'[1]Revistas'!$B$2:$H$62913,5,FALSE)</f>
        <v>03 DE 64</v>
      </c>
      <c r="J9" s="7" t="str">
        <f>VLOOKUP(N9,'[1]Revistas'!$B$2:$H$62913,6,FALSE)</f>
        <v>SI</v>
      </c>
      <c r="K9" s="7" t="s">
        <v>55</v>
      </c>
      <c r="L9" s="7" t="s">
        <v>28</v>
      </c>
      <c r="M9" s="7">
        <v>0</v>
      </c>
      <c r="N9" s="7" t="s">
        <v>51</v>
      </c>
      <c r="O9" s="7" t="s">
        <v>52</v>
      </c>
      <c r="P9" s="7">
        <v>2021</v>
      </c>
      <c r="Q9" s="7">
        <v>58</v>
      </c>
      <c r="R9" s="7" t="s">
        <v>28</v>
      </c>
      <c r="S9" s="7" t="s">
        <v>28</v>
      </c>
      <c r="T9" s="7" t="s">
        <v>28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56</v>
      </c>
      <c r="C10" s="6" t="s">
        <v>57</v>
      </c>
      <c r="D10" s="6" t="s">
        <v>48</v>
      </c>
      <c r="E10" s="7" t="s">
        <v>49</v>
      </c>
      <c r="F10" s="7">
        <f>VLOOKUP(N10,'[1]Revistas'!$B$2:$H$62913,2,FALSE)</f>
        <v>16.671</v>
      </c>
      <c r="G10" s="7" t="str">
        <f>VLOOKUP(N10,'[1]Revistas'!$B$2:$H$62913,3,FALSE)</f>
        <v>Q1</v>
      </c>
      <c r="H10" s="7" t="str">
        <f>VLOOKUP(N10,'[1]Revistas'!$B$2:$H$62913,4,FALSE)</f>
        <v>RESPIRATORY SYSTEM</v>
      </c>
      <c r="I10" s="7" t="str">
        <f>VLOOKUP(N10,'[1]Revistas'!$B$2:$H$62913,5,FALSE)</f>
        <v>03 DE 64</v>
      </c>
      <c r="J10" s="7" t="str">
        <f>VLOOKUP(N10,'[1]Revistas'!$B$2:$H$62913,6,FALSE)</f>
        <v>SI</v>
      </c>
      <c r="K10" s="7" t="s">
        <v>58</v>
      </c>
      <c r="L10" s="7" t="s">
        <v>28</v>
      </c>
      <c r="M10" s="7">
        <v>0</v>
      </c>
      <c r="N10" s="7" t="s">
        <v>51</v>
      </c>
      <c r="O10" s="7" t="s">
        <v>52</v>
      </c>
      <c r="P10" s="7">
        <v>2021</v>
      </c>
      <c r="Q10" s="7">
        <v>58</v>
      </c>
      <c r="R10" s="7" t="s">
        <v>28</v>
      </c>
      <c r="S10" s="7" t="s">
        <v>28</v>
      </c>
      <c r="T10" s="7" t="s">
        <v>28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59</v>
      </c>
      <c r="C11" s="6" t="s">
        <v>60</v>
      </c>
      <c r="D11" s="6" t="s">
        <v>48</v>
      </c>
      <c r="E11" s="7" t="s">
        <v>49</v>
      </c>
      <c r="F11" s="7">
        <f>VLOOKUP(N11,'[1]Revistas'!$B$2:$H$62913,2,FALSE)</f>
        <v>16.671</v>
      </c>
      <c r="G11" s="7" t="str">
        <f>VLOOKUP(N11,'[1]Revistas'!$B$2:$H$62913,3,FALSE)</f>
        <v>Q1</v>
      </c>
      <c r="H11" s="7" t="str">
        <f>VLOOKUP(N11,'[1]Revistas'!$B$2:$H$62913,4,FALSE)</f>
        <v>RESPIRATORY SYSTEM</v>
      </c>
      <c r="I11" s="7" t="str">
        <f>VLOOKUP(N11,'[1]Revistas'!$B$2:$H$62913,5,FALSE)</f>
        <v>03 DE 64</v>
      </c>
      <c r="J11" s="7" t="str">
        <f>VLOOKUP(N11,'[1]Revistas'!$B$2:$H$62913,6,FALSE)</f>
        <v>SI</v>
      </c>
      <c r="K11" s="7" t="s">
        <v>61</v>
      </c>
      <c r="L11" s="7" t="s">
        <v>28</v>
      </c>
      <c r="M11" s="7">
        <v>0</v>
      </c>
      <c r="N11" s="7" t="s">
        <v>51</v>
      </c>
      <c r="O11" s="7" t="s">
        <v>52</v>
      </c>
      <c r="P11" s="7">
        <v>2021</v>
      </c>
      <c r="Q11" s="7">
        <v>58</v>
      </c>
      <c r="R11" s="7" t="s">
        <v>28</v>
      </c>
      <c r="S11" s="7" t="s">
        <v>28</v>
      </c>
      <c r="T11" s="7" t="s">
        <v>28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62</v>
      </c>
      <c r="C12" s="6" t="s">
        <v>63</v>
      </c>
      <c r="D12" s="6" t="s">
        <v>48</v>
      </c>
      <c r="E12" s="7" t="s">
        <v>49</v>
      </c>
      <c r="F12" s="7">
        <f>VLOOKUP(N12,'[1]Revistas'!$B$2:$H$62913,2,FALSE)</f>
        <v>16.671</v>
      </c>
      <c r="G12" s="7" t="str">
        <f>VLOOKUP(N12,'[1]Revistas'!$B$2:$H$62913,3,FALSE)</f>
        <v>Q1</v>
      </c>
      <c r="H12" s="7" t="str">
        <f>VLOOKUP(N12,'[1]Revistas'!$B$2:$H$62913,4,FALSE)</f>
        <v>RESPIRATORY SYSTEM</v>
      </c>
      <c r="I12" s="7" t="str">
        <f>VLOOKUP(N12,'[1]Revistas'!$B$2:$H$62913,5,FALSE)</f>
        <v>03 DE 64</v>
      </c>
      <c r="J12" s="7" t="str">
        <f>VLOOKUP(N12,'[1]Revistas'!$B$2:$H$62913,6,FALSE)</f>
        <v>SI</v>
      </c>
      <c r="K12" s="7" t="s">
        <v>64</v>
      </c>
      <c r="L12" s="7" t="s">
        <v>28</v>
      </c>
      <c r="M12" s="7">
        <v>0</v>
      </c>
      <c r="N12" s="7" t="s">
        <v>51</v>
      </c>
      <c r="O12" s="7" t="s">
        <v>52</v>
      </c>
      <c r="P12" s="7">
        <v>2021</v>
      </c>
      <c r="Q12" s="7">
        <v>58</v>
      </c>
      <c r="R12" s="7" t="s">
        <v>28</v>
      </c>
      <c r="S12" s="7" t="s">
        <v>28</v>
      </c>
      <c r="T12" s="7" t="s">
        <v>28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65</v>
      </c>
      <c r="C13" s="6" t="s">
        <v>66</v>
      </c>
      <c r="D13" s="6" t="s">
        <v>67</v>
      </c>
      <c r="E13" s="7" t="s">
        <v>68</v>
      </c>
      <c r="F13" s="7">
        <f>VLOOKUP(N13,'[1]Revistas'!$B$2:$H$62913,2,FALSE)</f>
        <v>4.872</v>
      </c>
      <c r="G13" s="7" t="str">
        <f>VLOOKUP(N13,'[1]Revistas'!$B$2:$H$62913,3,FALSE)</f>
        <v>Q2</v>
      </c>
      <c r="H13" s="7" t="str">
        <f>VLOOKUP(N13,'[1]Revistas'!$B$2:$H$62913,4,FALSE)</f>
        <v>RESPIRATORY SYSTEM</v>
      </c>
      <c r="I13" s="7" t="str">
        <f>VLOOKUP(N13,'[1]Revistas'!$B$2:$H$62913,5,FALSE)</f>
        <v>18/64</v>
      </c>
      <c r="J13" s="7" t="str">
        <f>VLOOKUP(N13,'[1]Revistas'!$B$2:$H$62913,6,FALSE)</f>
        <v>NO</v>
      </c>
      <c r="K13" s="7" t="s">
        <v>69</v>
      </c>
      <c r="L13" s="7" t="s">
        <v>70</v>
      </c>
      <c r="M13" s="7">
        <v>1</v>
      </c>
      <c r="N13" s="7" t="s">
        <v>71</v>
      </c>
      <c r="O13" s="7" t="s">
        <v>72</v>
      </c>
      <c r="P13" s="7">
        <v>2021</v>
      </c>
      <c r="Q13" s="7">
        <v>57</v>
      </c>
      <c r="R13" s="7">
        <v>9</v>
      </c>
      <c r="S13" s="7">
        <v>596</v>
      </c>
      <c r="T13" s="7">
        <v>599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73</v>
      </c>
      <c r="C14" s="6" t="s">
        <v>74</v>
      </c>
      <c r="D14" s="6" t="s">
        <v>41</v>
      </c>
      <c r="E14" s="7" t="s">
        <v>23</v>
      </c>
      <c r="F14" s="7">
        <f>VLOOKUP(N14,'[1]Revistas'!$B$2:$H$62913,2,FALSE)</f>
        <v>6.639</v>
      </c>
      <c r="G14" s="7" t="str">
        <f>VLOOKUP(N14,'[1]Revistas'!$B$2:$H$62913,3,FALSE)</f>
        <v>Q1</v>
      </c>
      <c r="H14" s="7" t="str">
        <f>VLOOKUP(N14,'[1]Revistas'!$B$2:$H$62913,4,FALSE)</f>
        <v>ONCOLOGY</v>
      </c>
      <c r="I14" s="7" t="str">
        <f>VLOOKUP(N14,'[1]Revistas'!$B$2:$H$62913,5,FALSE)</f>
        <v>51/242</v>
      </c>
      <c r="J14" s="7" t="str">
        <f>VLOOKUP(N14,'[1]Revistas'!$B$2:$H$62913,6,FALSE)</f>
        <v>NO</v>
      </c>
      <c r="K14" s="7" t="s">
        <v>75</v>
      </c>
      <c r="L14" s="7" t="s">
        <v>76</v>
      </c>
      <c r="M14" s="7">
        <v>1</v>
      </c>
      <c r="N14" s="7" t="s">
        <v>44</v>
      </c>
      <c r="O14" s="7" t="s">
        <v>77</v>
      </c>
      <c r="P14" s="7">
        <v>2021</v>
      </c>
      <c r="Q14" s="7">
        <v>13</v>
      </c>
      <c r="R14" s="7">
        <v>15</v>
      </c>
      <c r="S14" s="7" t="s">
        <v>28</v>
      </c>
      <c r="T14" s="7">
        <v>3888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78</v>
      </c>
      <c r="C15" s="6" t="s">
        <v>79</v>
      </c>
      <c r="D15" s="6" t="s">
        <v>80</v>
      </c>
      <c r="E15" s="7" t="s">
        <v>23</v>
      </c>
      <c r="F15" s="7">
        <f>VLOOKUP(N15,'[1]Revistas'!$B$2:$H$62913,2,FALSE)</f>
        <v>3.415</v>
      </c>
      <c r="G15" s="7" t="str">
        <f>VLOOKUP(N15,'[1]Revistas'!$B$2:$H$62913,3,FALSE)</f>
        <v>Q2</v>
      </c>
      <c r="H15" s="7" t="str">
        <f>VLOOKUP(N15,'[1]Revistas'!$B$2:$H$62913,4,FALSE)</f>
        <v>CARDIAC &amp; CARDIOVASCULAR SYSTEMS</v>
      </c>
      <c r="I15" s="7" t="str">
        <f>VLOOKUP(N15,'[1]Revistas'!$B$2:$H$62913,5,FALSE)</f>
        <v>64/141</v>
      </c>
      <c r="J15" s="7" t="str">
        <f>VLOOKUP(N15,'[1]Revistas'!$B$2:$H$62913,6,FALSE)</f>
        <v>NO</v>
      </c>
      <c r="K15" s="7" t="s">
        <v>81</v>
      </c>
      <c r="L15" s="7" t="s">
        <v>82</v>
      </c>
      <c r="M15" s="7">
        <v>0</v>
      </c>
      <c r="N15" s="7" t="s">
        <v>83</v>
      </c>
      <c r="O15" s="7" t="s">
        <v>84</v>
      </c>
      <c r="P15" s="7">
        <v>2021</v>
      </c>
      <c r="Q15" s="7">
        <v>185</v>
      </c>
      <c r="R15" s="7" t="s">
        <v>28</v>
      </c>
      <c r="S15" s="7" t="s">
        <v>28</v>
      </c>
      <c r="T15" s="7">
        <v>106486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85</v>
      </c>
      <c r="C16" s="6" t="s">
        <v>86</v>
      </c>
      <c r="D16" s="6" t="s">
        <v>87</v>
      </c>
      <c r="E16" s="7" t="s">
        <v>23</v>
      </c>
      <c r="F16" s="7">
        <f>VLOOKUP(N16,'[1]Revistas'!$B$2:$H$62913,2,FALSE)</f>
        <v>6.081</v>
      </c>
      <c r="G16" s="7" t="str">
        <f>VLOOKUP(N16,'[1]Revistas'!$B$2:$H$62913,3,FALSE)</f>
        <v>Q1</v>
      </c>
      <c r="H16" s="7" t="str">
        <f>VLOOKUP(N16,'[1]Revistas'!$B$2:$H$62913,4,FALSE)</f>
        <v>BIOCHEMISTRY &amp; MOLECULAR BIOLOGY</v>
      </c>
      <c r="I16" s="7" t="str">
        <f>VLOOKUP(N16,'[1]Revistas'!$B$2:$H$62913,5,FALSE)</f>
        <v>65/297</v>
      </c>
      <c r="J16" s="7" t="str">
        <f>VLOOKUP(N16,'[1]Revistas'!$B$2:$H$62913,6,FALSE)</f>
        <v>NO</v>
      </c>
      <c r="K16" s="7" t="s">
        <v>88</v>
      </c>
      <c r="L16" s="7" t="s">
        <v>89</v>
      </c>
      <c r="M16" s="7">
        <v>0</v>
      </c>
      <c r="N16" s="7" t="s">
        <v>90</v>
      </c>
      <c r="O16" s="7" t="s">
        <v>77</v>
      </c>
      <c r="P16" s="7">
        <v>2021</v>
      </c>
      <c r="Q16" s="7">
        <v>9</v>
      </c>
      <c r="R16" s="7">
        <v>8</v>
      </c>
      <c r="S16" s="7" t="s">
        <v>28</v>
      </c>
      <c r="T16" s="7">
        <v>905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91</v>
      </c>
      <c r="C17" s="6" t="s">
        <v>92</v>
      </c>
      <c r="D17" s="6" t="s">
        <v>93</v>
      </c>
      <c r="E17" s="7" t="s">
        <v>23</v>
      </c>
      <c r="F17" s="7">
        <f>VLOOKUP(N17,'[1]Revistas'!$B$2:$H$62913,2,FALSE)</f>
        <v>3.39</v>
      </c>
      <c r="G17" s="7" t="str">
        <f>VLOOKUP(N17,'[1]Revistas'!$B$2:$H$62913,3,FALSE)</f>
        <v>Q1</v>
      </c>
      <c r="H17" s="7" t="str">
        <f>VLOOKUP(N17,'[1]Revistas'!$B$2:$H$62913,4,FALSE)</f>
        <v>PUBLIC, ENVIRONMENTAL &amp; OCCUPATIONAL HEALTH</v>
      </c>
      <c r="I17" s="7" t="str">
        <f>VLOOKUP(N17,'[1]Revistas'!$B$2:$H$62913,5,FALSE)</f>
        <v>41/176</v>
      </c>
      <c r="J17" s="7" t="str">
        <f>VLOOKUP(N17,'[1]Revistas'!$B$2:$H$62913,6,FALSE)</f>
        <v>NO</v>
      </c>
      <c r="K17" s="7" t="s">
        <v>94</v>
      </c>
      <c r="L17" s="7" t="s">
        <v>95</v>
      </c>
      <c r="M17" s="7">
        <v>1</v>
      </c>
      <c r="N17" s="7" t="s">
        <v>96</v>
      </c>
      <c r="O17" s="7" t="s">
        <v>77</v>
      </c>
      <c r="P17" s="7">
        <v>2021</v>
      </c>
      <c r="Q17" s="7">
        <v>18</v>
      </c>
      <c r="R17" s="7">
        <v>16</v>
      </c>
      <c r="S17" s="7" t="s">
        <v>28</v>
      </c>
      <c r="T17" s="7">
        <v>8431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97</v>
      </c>
      <c r="C18" s="6" t="s">
        <v>98</v>
      </c>
      <c r="D18" s="6" t="s">
        <v>99</v>
      </c>
      <c r="E18" s="7" t="s">
        <v>23</v>
      </c>
      <c r="F18" s="7">
        <f>VLOOKUP(N18,'[1]Revistas'!$B$2:$H$62913,2,FALSE)</f>
        <v>1.671</v>
      </c>
      <c r="G18" s="7" t="str">
        <f>VLOOKUP(N18,'[1]Revistas'!$B$2:$H$62913,3,FALSE)</f>
        <v>Q4</v>
      </c>
      <c r="H18" s="7" t="str">
        <f>VLOOKUP(N18,'[1]Revistas'!$B$2:$H$62913,4,FALSE)</f>
        <v>MEDICINE, RESEARCH &amp; EXPERIMENTAL</v>
      </c>
      <c r="I18" s="7" t="str">
        <f>VLOOKUP(N18,'[1]Revistas'!$B$2:$H$62913,5,FALSE)</f>
        <v>121/140</v>
      </c>
      <c r="J18" s="7" t="str">
        <f>VLOOKUP(N18,'[1]Revistas'!$B$2:$H$62913,6,FALSE)</f>
        <v>NO</v>
      </c>
      <c r="K18" s="7" t="s">
        <v>100</v>
      </c>
      <c r="L18" s="7" t="s">
        <v>101</v>
      </c>
      <c r="M18" s="7">
        <v>0</v>
      </c>
      <c r="N18" s="7" t="s">
        <v>102</v>
      </c>
      <c r="O18" s="7" t="s">
        <v>103</v>
      </c>
      <c r="P18" s="7">
        <v>2021</v>
      </c>
      <c r="Q18" s="7">
        <v>49</v>
      </c>
      <c r="R18" s="7">
        <v>7</v>
      </c>
      <c r="S18" s="7" t="s">
        <v>28</v>
      </c>
      <c r="T18" s="7">
        <v>3000605211029058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8" customFormat="1" ht="15">
      <c r="A19" s="1"/>
      <c r="B19" s="6" t="s">
        <v>104</v>
      </c>
      <c r="C19" s="6" t="s">
        <v>105</v>
      </c>
      <c r="D19" s="6" t="s">
        <v>67</v>
      </c>
      <c r="E19" s="7" t="s">
        <v>23</v>
      </c>
      <c r="F19" s="7">
        <f>VLOOKUP(N19,'[1]Revistas'!$B$2:$H$62913,2,FALSE)</f>
        <v>4.872</v>
      </c>
      <c r="G19" s="7" t="str">
        <f>VLOOKUP(N19,'[1]Revistas'!$B$2:$H$62913,3,FALSE)</f>
        <v>Q2</v>
      </c>
      <c r="H19" s="7" t="str">
        <f>VLOOKUP(N19,'[1]Revistas'!$B$2:$H$62913,4,FALSE)</f>
        <v>RESPIRATORY SYSTEM</v>
      </c>
      <c r="I19" s="7" t="str">
        <f>VLOOKUP(N19,'[1]Revistas'!$B$2:$H$62913,5,FALSE)</f>
        <v>18/64</v>
      </c>
      <c r="J19" s="7" t="str">
        <f>VLOOKUP(N19,'[1]Revistas'!$B$2:$H$62913,6,FALSE)</f>
        <v>NO</v>
      </c>
      <c r="K19" s="7" t="s">
        <v>106</v>
      </c>
      <c r="L19" s="7" t="s">
        <v>107</v>
      </c>
      <c r="M19" s="7">
        <v>1</v>
      </c>
      <c r="N19" s="7" t="s">
        <v>71</v>
      </c>
      <c r="O19" s="7" t="s">
        <v>103</v>
      </c>
      <c r="P19" s="7">
        <v>2021</v>
      </c>
      <c r="Q19" s="7">
        <v>57</v>
      </c>
      <c r="R19" s="7">
        <v>7</v>
      </c>
      <c r="S19" s="7">
        <v>471</v>
      </c>
      <c r="T19" s="7">
        <v>478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8" customFormat="1" ht="15">
      <c r="A20" s="1"/>
      <c r="B20" s="6" t="s">
        <v>108</v>
      </c>
      <c r="C20" s="6" t="s">
        <v>109</v>
      </c>
      <c r="D20" s="6" t="s">
        <v>110</v>
      </c>
      <c r="E20" s="7" t="s">
        <v>23</v>
      </c>
      <c r="F20" s="7">
        <f>VLOOKUP(N20,'[1]Revistas'!$B$2:$H$62913,2,FALSE)</f>
        <v>3.41</v>
      </c>
      <c r="G20" s="7" t="str">
        <f>VLOOKUP(N20,'[1]Revistas'!$B$2:$H$62913,3,FALSE)</f>
        <v>Q2</v>
      </c>
      <c r="H20" s="7" t="str">
        <f>VLOOKUP(N20,'[1]Revistas'!$B$2:$H$62913,4,FALSE)</f>
        <v>RESPIRATORY SYSTEM</v>
      </c>
      <c r="I20" s="7" t="str">
        <f>VLOOKUP(N20,'[1]Revistas'!$B$2:$H$62913,5,FALSE)</f>
        <v>28/64</v>
      </c>
      <c r="J20" s="7" t="str">
        <f>VLOOKUP(N20,'[1]Revistas'!$B$2:$H$62913,6,FALSE)</f>
        <v>NO</v>
      </c>
      <c r="K20" s="7" t="s">
        <v>111</v>
      </c>
      <c r="L20" s="7" t="s">
        <v>112</v>
      </c>
      <c r="M20" s="7">
        <v>0</v>
      </c>
      <c r="N20" s="7" t="s">
        <v>113</v>
      </c>
      <c r="O20" s="7" t="s">
        <v>77</v>
      </c>
      <c r="P20" s="7">
        <v>2021</v>
      </c>
      <c r="Q20" s="7">
        <v>69</v>
      </c>
      <c r="R20" s="7" t="s">
        <v>28</v>
      </c>
      <c r="S20" s="7" t="s">
        <v>28</v>
      </c>
      <c r="T20" s="7">
        <v>102007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8" customFormat="1" ht="15">
      <c r="A21" s="1"/>
      <c r="B21" s="6" t="s">
        <v>114</v>
      </c>
      <c r="C21" s="6" t="s">
        <v>115</v>
      </c>
      <c r="D21" s="6" t="s">
        <v>116</v>
      </c>
      <c r="E21" s="7" t="s">
        <v>23</v>
      </c>
      <c r="F21" s="7">
        <f>VLOOKUP(N21,'[1]Revistas'!$B$2:$H$62913,2,FALSE)</f>
        <v>3.492</v>
      </c>
      <c r="G21" s="7" t="str">
        <f>VLOOKUP(N21,'[1]Revistas'!$B$2:$H$62913,3,FALSE)</f>
        <v>Q2</v>
      </c>
      <c r="H21" s="7" t="str">
        <f>VLOOKUP(N21,'[1]Revistas'!$B$2:$H$62913,4,FALSE)</f>
        <v>CLINICAL NEUROLOGY</v>
      </c>
      <c r="I21" s="7" t="str">
        <f>VLOOKUP(N21,'[1]Revistas'!$B$2:$H$62913,5,FALSE)</f>
        <v>94/208</v>
      </c>
      <c r="J21" s="7" t="str">
        <f>VLOOKUP(N21,'[1]Revistas'!$B$2:$H$62913,6,FALSE)</f>
        <v>NO</v>
      </c>
      <c r="K21" s="7" t="s">
        <v>117</v>
      </c>
      <c r="L21" s="7" t="s">
        <v>118</v>
      </c>
      <c r="M21" s="7">
        <v>5</v>
      </c>
      <c r="N21" s="7" t="s">
        <v>119</v>
      </c>
      <c r="O21" s="7" t="s">
        <v>77</v>
      </c>
      <c r="P21" s="7">
        <v>2021</v>
      </c>
      <c r="Q21" s="7">
        <v>84</v>
      </c>
      <c r="R21" s="7" t="s">
        <v>28</v>
      </c>
      <c r="S21" s="7">
        <v>63</v>
      </c>
      <c r="T21" s="7">
        <v>72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8" customFormat="1" ht="15">
      <c r="A22" s="1"/>
      <c r="B22" s="6" t="s">
        <v>120</v>
      </c>
      <c r="C22" s="6" t="s">
        <v>121</v>
      </c>
      <c r="D22" s="6" t="s">
        <v>67</v>
      </c>
      <c r="E22" s="7" t="s">
        <v>23</v>
      </c>
      <c r="F22" s="7">
        <f>VLOOKUP(N22,'[1]Revistas'!$B$2:$H$62913,2,FALSE)</f>
        <v>4.872</v>
      </c>
      <c r="G22" s="7" t="str">
        <f>VLOOKUP(N22,'[1]Revistas'!$B$2:$H$62913,3,FALSE)</f>
        <v>Q2</v>
      </c>
      <c r="H22" s="7" t="str">
        <f>VLOOKUP(N22,'[1]Revistas'!$B$2:$H$62913,4,FALSE)</f>
        <v>RESPIRATORY SYSTEM</v>
      </c>
      <c r="I22" s="7" t="str">
        <f>VLOOKUP(N22,'[1]Revistas'!$B$2:$H$62913,5,FALSE)</f>
        <v>18/64</v>
      </c>
      <c r="J22" s="7" t="str">
        <f>VLOOKUP(N22,'[1]Revistas'!$B$2:$H$62913,6,FALSE)</f>
        <v>NO</v>
      </c>
      <c r="K22" s="7" t="s">
        <v>122</v>
      </c>
      <c r="L22" s="7" t="s">
        <v>123</v>
      </c>
      <c r="M22" s="7">
        <v>0</v>
      </c>
      <c r="N22" s="7" t="s">
        <v>71</v>
      </c>
      <c r="O22" s="7" t="s">
        <v>124</v>
      </c>
      <c r="P22" s="7">
        <v>2021</v>
      </c>
      <c r="Q22" s="7">
        <v>57</v>
      </c>
      <c r="R22" s="7">
        <v>6</v>
      </c>
      <c r="S22" s="7">
        <v>406</v>
      </c>
      <c r="T22" s="7">
        <v>414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8" customFormat="1" ht="15">
      <c r="A23" s="1"/>
      <c r="B23" s="6" t="s">
        <v>125</v>
      </c>
      <c r="C23" s="6" t="s">
        <v>126</v>
      </c>
      <c r="D23" s="6" t="s">
        <v>127</v>
      </c>
      <c r="E23" s="7" t="s">
        <v>23</v>
      </c>
      <c r="F23" s="7">
        <f>VLOOKUP(N23,'[1]Revistas'!$B$2:$H$62913,2,FALSE)</f>
        <v>2.129</v>
      </c>
      <c r="G23" s="7" t="str">
        <f>VLOOKUP(N23,'[1]Revistas'!$B$2:$H$62913,3,FALSE)</f>
        <v>Q3</v>
      </c>
      <c r="H23" s="7" t="str">
        <f>VLOOKUP(N23,'[1]Revistas'!$B$2:$H$62913,4,FALSE)</f>
        <v>PEDIATRICS</v>
      </c>
      <c r="I23" s="7" t="str">
        <f>VLOOKUP(N23,'[1]Revistas'!$B$2:$H$62913,5,FALSE)</f>
        <v>69/129</v>
      </c>
      <c r="J23" s="7" t="str">
        <f>VLOOKUP(N23,'[1]Revistas'!$B$2:$H$62913,6,FALSE)</f>
        <v>NO</v>
      </c>
      <c r="K23" s="7" t="s">
        <v>128</v>
      </c>
      <c r="L23" s="7" t="s">
        <v>129</v>
      </c>
      <c r="M23" s="7">
        <v>2</v>
      </c>
      <c r="N23" s="7" t="s">
        <v>130</v>
      </c>
      <c r="O23" s="7" t="s">
        <v>131</v>
      </c>
      <c r="P23" s="7">
        <v>2021</v>
      </c>
      <c r="Q23" s="7">
        <v>40</v>
      </c>
      <c r="R23" s="7">
        <v>5</v>
      </c>
      <c r="S23" s="7" t="s">
        <v>132</v>
      </c>
      <c r="T23" s="7" t="s">
        <v>133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8" customFormat="1" ht="15">
      <c r="A24" s="1"/>
      <c r="B24" s="6" t="s">
        <v>134</v>
      </c>
      <c r="C24" s="6" t="s">
        <v>135</v>
      </c>
      <c r="D24" s="6" t="s">
        <v>136</v>
      </c>
      <c r="E24" s="7" t="s">
        <v>23</v>
      </c>
      <c r="F24" s="7">
        <f>VLOOKUP(N24,'[1]Revistas'!$B$2:$H$62913,2,FALSE)</f>
        <v>4.241</v>
      </c>
      <c r="G24" s="7" t="str">
        <f>VLOOKUP(N24,'[1]Revistas'!$B$2:$H$62913,3,FALSE)</f>
        <v>Q1</v>
      </c>
      <c r="H24" s="7" t="str">
        <f>VLOOKUP(N24,'[1]Revistas'!$B$2:$H$62913,4,FALSE)</f>
        <v>MEDICINE, GENERAL &amp; INTERNAL</v>
      </c>
      <c r="I24" s="7" t="str">
        <f>VLOOKUP(N24,'[1]Revistas'!$B$2:$H$62913,5,FALSE)</f>
        <v>39/169</v>
      </c>
      <c r="J24" s="7" t="str">
        <f>VLOOKUP(N24,'[1]Revistas'!$B$2:$H$62913,6,FALSE)</f>
        <v>NO</v>
      </c>
      <c r="K24" s="7" t="s">
        <v>137</v>
      </c>
      <c r="L24" s="7" t="s">
        <v>138</v>
      </c>
      <c r="M24" s="7">
        <v>4</v>
      </c>
      <c r="N24" s="7" t="s">
        <v>139</v>
      </c>
      <c r="O24" s="7" t="s">
        <v>131</v>
      </c>
      <c r="P24" s="7">
        <v>2021</v>
      </c>
      <c r="Q24" s="7">
        <v>10</v>
      </c>
      <c r="R24" s="7">
        <v>10</v>
      </c>
      <c r="S24" s="7" t="s">
        <v>28</v>
      </c>
      <c r="T24" s="7">
        <v>2119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8" customFormat="1" ht="15">
      <c r="A25" s="1"/>
      <c r="B25" s="6" t="s">
        <v>140</v>
      </c>
      <c r="C25" s="6" t="s">
        <v>141</v>
      </c>
      <c r="D25" s="6" t="s">
        <v>67</v>
      </c>
      <c r="E25" s="7" t="s">
        <v>23</v>
      </c>
      <c r="F25" s="7">
        <f>VLOOKUP(N25,'[1]Revistas'!$B$2:$H$62913,2,FALSE)</f>
        <v>4.872</v>
      </c>
      <c r="G25" s="7" t="str">
        <f>VLOOKUP(N25,'[1]Revistas'!$B$2:$H$62913,3,FALSE)</f>
        <v>Q2</v>
      </c>
      <c r="H25" s="7" t="str">
        <f>VLOOKUP(N25,'[1]Revistas'!$B$2:$H$62913,4,FALSE)</f>
        <v>RESPIRATORY SYSTEM</v>
      </c>
      <c r="I25" s="7" t="str">
        <f>VLOOKUP(N25,'[1]Revistas'!$B$2:$H$62913,5,FALSE)</f>
        <v>18/64</v>
      </c>
      <c r="J25" s="7" t="str">
        <f>VLOOKUP(N25,'[1]Revistas'!$B$2:$H$62913,6,FALSE)</f>
        <v>NO</v>
      </c>
      <c r="K25" s="7" t="s">
        <v>142</v>
      </c>
      <c r="L25" s="7" t="s">
        <v>143</v>
      </c>
      <c r="M25" s="7">
        <v>0</v>
      </c>
      <c r="N25" s="7" t="s">
        <v>71</v>
      </c>
      <c r="O25" s="7" t="s">
        <v>144</v>
      </c>
      <c r="P25" s="7">
        <v>2021</v>
      </c>
      <c r="Q25" s="7">
        <v>57</v>
      </c>
      <c r="R25" s="7">
        <v>4</v>
      </c>
      <c r="S25" s="7">
        <v>256</v>
      </c>
      <c r="T25" s="7">
        <v>263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8" customFormat="1" ht="15">
      <c r="A26" s="1"/>
      <c r="B26" s="6" t="s">
        <v>145</v>
      </c>
      <c r="C26" s="6" t="s">
        <v>146</v>
      </c>
      <c r="D26" s="6" t="s">
        <v>147</v>
      </c>
      <c r="E26" s="7" t="s">
        <v>23</v>
      </c>
      <c r="F26" s="7">
        <f>VLOOKUP(N26,'[1]Revistas'!$B$2:$H$62913,2,FALSE)</f>
        <v>4.379</v>
      </c>
      <c r="G26" s="7" t="str">
        <f>VLOOKUP(N26,'[1]Revistas'!$B$2:$H$62913,3,FALSE)</f>
        <v>Q1</v>
      </c>
      <c r="H26" s="7" t="str">
        <f>VLOOKUP(N26,'[1]Revistas'!$B$2:$H$62913,4,FALSE)</f>
        <v>MULTIDISCIPLINARY SCIENCES</v>
      </c>
      <c r="I26" s="7" t="str">
        <f>VLOOKUP(N26,'[1]Revistas'!$B$2:$H$62913,5,FALSE)</f>
        <v>17/73</v>
      </c>
      <c r="J26" s="7" t="str">
        <f>VLOOKUP(N26,'[1]Revistas'!$B$2:$H$62913,6,FALSE)</f>
        <v>NO</v>
      </c>
      <c r="K26" s="7" t="s">
        <v>148</v>
      </c>
      <c r="L26" s="7" t="s">
        <v>149</v>
      </c>
      <c r="M26" s="7">
        <v>2</v>
      </c>
      <c r="N26" s="7" t="s">
        <v>150</v>
      </c>
      <c r="O26" s="7" t="s">
        <v>151</v>
      </c>
      <c r="P26" s="7">
        <v>2021</v>
      </c>
      <c r="Q26" s="7">
        <v>11</v>
      </c>
      <c r="R26" s="7">
        <v>1</v>
      </c>
      <c r="S26" s="7" t="s">
        <v>28</v>
      </c>
      <c r="T26" s="7">
        <v>5675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8" customFormat="1" ht="15">
      <c r="A27" s="1"/>
      <c r="B27" s="6" t="s">
        <v>152</v>
      </c>
      <c r="C27" s="6" t="s">
        <v>153</v>
      </c>
      <c r="D27" s="6" t="s">
        <v>67</v>
      </c>
      <c r="E27" s="7" t="s">
        <v>23</v>
      </c>
      <c r="F27" s="7">
        <f>VLOOKUP(N27,'[1]Revistas'!$B$2:$H$62913,2,FALSE)</f>
        <v>4.872</v>
      </c>
      <c r="G27" s="7" t="str">
        <f>VLOOKUP(N27,'[1]Revistas'!$B$2:$H$62913,3,FALSE)</f>
        <v>Q2</v>
      </c>
      <c r="H27" s="7" t="str">
        <f>VLOOKUP(N27,'[1]Revistas'!$B$2:$H$62913,4,FALSE)</f>
        <v>RESPIRATORY SYSTEM</v>
      </c>
      <c r="I27" s="7" t="str">
        <f>VLOOKUP(N27,'[1]Revistas'!$B$2:$H$62913,5,FALSE)</f>
        <v>18/64</v>
      </c>
      <c r="J27" s="7" t="str">
        <f>VLOOKUP(N27,'[1]Revistas'!$B$2:$H$62913,6,FALSE)</f>
        <v>NO</v>
      </c>
      <c r="K27" s="7" t="s">
        <v>154</v>
      </c>
      <c r="L27" s="7" t="s">
        <v>155</v>
      </c>
      <c r="M27" s="7">
        <v>7</v>
      </c>
      <c r="N27" s="7" t="s">
        <v>71</v>
      </c>
      <c r="O27" s="7" t="s">
        <v>156</v>
      </c>
      <c r="P27" s="7">
        <v>2021</v>
      </c>
      <c r="Q27" s="7">
        <v>57</v>
      </c>
      <c r="R27" s="7">
        <v>3</v>
      </c>
      <c r="S27" s="7">
        <v>165</v>
      </c>
      <c r="T27" s="7">
        <v>171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8" customFormat="1" ht="15">
      <c r="A28" s="1"/>
      <c r="B28" s="6" t="s">
        <v>157</v>
      </c>
      <c r="C28" s="6" t="s">
        <v>158</v>
      </c>
      <c r="D28" s="6" t="s">
        <v>159</v>
      </c>
      <c r="E28" s="7" t="s">
        <v>23</v>
      </c>
      <c r="F28" s="7">
        <f>VLOOKUP(N28,'[1]Revistas'!$B$2:$H$62913,2,FALSE)</f>
        <v>2.048</v>
      </c>
      <c r="G28" s="7" t="str">
        <f>VLOOKUP(N28,'[1]Revistas'!$B$2:$H$62913,3,FALSE)</f>
        <v>Q3</v>
      </c>
      <c r="H28" s="7" t="str">
        <f>VLOOKUP(N28,'[1]Revistas'!$B$2:$H$62913,4,FALSE)</f>
        <v>MEDICINE, GENERAL &amp; INTERNAL</v>
      </c>
      <c r="I28" s="7" t="str">
        <f>VLOOKUP(N28,'[1]Revistas'!$B$2:$H$62913,5,FALSE)</f>
        <v>95/167</v>
      </c>
      <c r="J28" s="7" t="str">
        <f>VLOOKUP(N28,'[1]Revistas'!$B$2:$H$62913,6,FALSE)</f>
        <v>NO</v>
      </c>
      <c r="K28" s="7" t="s">
        <v>160</v>
      </c>
      <c r="L28" s="7" t="s">
        <v>161</v>
      </c>
      <c r="M28" s="7">
        <v>4</v>
      </c>
      <c r="N28" s="7" t="s">
        <v>162</v>
      </c>
      <c r="O28" s="7" t="s">
        <v>156</v>
      </c>
      <c r="P28" s="7">
        <v>2021</v>
      </c>
      <c r="Q28" s="7">
        <v>51</v>
      </c>
      <c r="R28" s="7">
        <v>3</v>
      </c>
      <c r="S28" s="7">
        <v>355</v>
      </c>
      <c r="T28" s="7">
        <v>365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8" customFormat="1" ht="15">
      <c r="A29" s="1"/>
      <c r="B29" s="6" t="s">
        <v>163</v>
      </c>
      <c r="C29" s="6" t="s">
        <v>164</v>
      </c>
      <c r="D29" s="6" t="s">
        <v>165</v>
      </c>
      <c r="E29" s="7" t="s">
        <v>23</v>
      </c>
      <c r="F29" s="7">
        <f>VLOOKUP(N29,'[1]Revistas'!$B$2:$H$62913,2,FALSE)</f>
        <v>8.067</v>
      </c>
      <c r="G29" s="7" t="str">
        <f>VLOOKUP(N29,'[1]Revistas'!$B$2:$H$62913,3,FALSE)</f>
        <v>Q1</v>
      </c>
      <c r="H29" s="7" t="str">
        <f>VLOOKUP(N29,'[1]Revistas'!$B$2:$H$62913,4,FALSE)</f>
        <v>MICROBIOLOGY</v>
      </c>
      <c r="I29" s="7" t="str">
        <f>VLOOKUP(N29,'[1]Revistas'!$B$2:$H$62913,5,FALSE)</f>
        <v>13/137</v>
      </c>
      <c r="J29" s="7" t="str">
        <f>VLOOKUP(N29,'[1]Revistas'!$B$2:$H$62913,6,FALSE)</f>
        <v>SI</v>
      </c>
      <c r="K29" s="7" t="s">
        <v>166</v>
      </c>
      <c r="L29" s="7" t="s">
        <v>167</v>
      </c>
      <c r="M29" s="7">
        <v>9</v>
      </c>
      <c r="N29" s="7" t="s">
        <v>168</v>
      </c>
      <c r="O29" s="7" t="s">
        <v>156</v>
      </c>
      <c r="P29" s="7">
        <v>2021</v>
      </c>
      <c r="Q29" s="7">
        <v>27</v>
      </c>
      <c r="R29" s="7">
        <v>3</v>
      </c>
      <c r="S29" s="7">
        <v>428</v>
      </c>
      <c r="T29" s="7">
        <v>434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8" customFormat="1" ht="15">
      <c r="A30" s="1"/>
      <c r="B30" s="6" t="s">
        <v>169</v>
      </c>
      <c r="C30" s="6" t="s">
        <v>170</v>
      </c>
      <c r="D30" s="6" t="s">
        <v>67</v>
      </c>
      <c r="E30" s="7" t="s">
        <v>23</v>
      </c>
      <c r="F30" s="7">
        <f>VLOOKUP(N30,'[1]Revistas'!$B$2:$H$62913,2,FALSE)</f>
        <v>4.872</v>
      </c>
      <c r="G30" s="7" t="str">
        <f>VLOOKUP(N30,'[1]Revistas'!$B$2:$H$62913,3,FALSE)</f>
        <v>Q2</v>
      </c>
      <c r="H30" s="7" t="str">
        <f>VLOOKUP(N30,'[1]Revistas'!$B$2:$H$62913,4,FALSE)</f>
        <v>RESPIRATORY SYSTEM</v>
      </c>
      <c r="I30" s="7" t="str">
        <f>VLOOKUP(N30,'[1]Revistas'!$B$2:$H$62913,5,FALSE)</f>
        <v>18/64</v>
      </c>
      <c r="J30" s="7" t="str">
        <f>VLOOKUP(N30,'[1]Revistas'!$B$2:$H$62913,6,FALSE)</f>
        <v>NO</v>
      </c>
      <c r="K30" s="7" t="s">
        <v>171</v>
      </c>
      <c r="L30" s="7" t="s">
        <v>172</v>
      </c>
      <c r="M30" s="7">
        <v>1</v>
      </c>
      <c r="N30" s="7" t="s">
        <v>71</v>
      </c>
      <c r="O30" s="7" t="s">
        <v>173</v>
      </c>
      <c r="P30" s="7">
        <v>2021</v>
      </c>
      <c r="Q30" s="7">
        <v>57</v>
      </c>
      <c r="R30" s="7">
        <v>2</v>
      </c>
      <c r="S30" s="7">
        <v>107</v>
      </c>
      <c r="T30" s="7">
        <v>114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8" customFormat="1" ht="15">
      <c r="A31" s="1"/>
      <c r="B31" s="6" t="s">
        <v>169</v>
      </c>
      <c r="C31" s="6" t="s">
        <v>174</v>
      </c>
      <c r="D31" s="6" t="s">
        <v>67</v>
      </c>
      <c r="E31" s="7" t="s">
        <v>68</v>
      </c>
      <c r="F31" s="7">
        <f>VLOOKUP(N31,'[1]Revistas'!$B$2:$H$62913,2,FALSE)</f>
        <v>4.872</v>
      </c>
      <c r="G31" s="7" t="str">
        <f>VLOOKUP(N31,'[1]Revistas'!$B$2:$H$62913,3,FALSE)</f>
        <v>Q2</v>
      </c>
      <c r="H31" s="7" t="str">
        <f>VLOOKUP(N31,'[1]Revistas'!$B$2:$H$62913,4,FALSE)</f>
        <v>RESPIRATORY SYSTEM</v>
      </c>
      <c r="I31" s="7" t="str">
        <f>VLOOKUP(N31,'[1]Revistas'!$B$2:$H$62913,5,FALSE)</f>
        <v>18/64</v>
      </c>
      <c r="J31" s="7" t="str">
        <f>VLOOKUP(N31,'[1]Revistas'!$B$2:$H$62913,6,FALSE)</f>
        <v>NO</v>
      </c>
      <c r="K31" s="7" t="s">
        <v>175</v>
      </c>
      <c r="L31" s="7" t="s">
        <v>176</v>
      </c>
      <c r="M31" s="7">
        <v>0</v>
      </c>
      <c r="N31" s="7" t="s">
        <v>71</v>
      </c>
      <c r="O31" s="7" t="s">
        <v>173</v>
      </c>
      <c r="P31" s="7">
        <v>2021</v>
      </c>
      <c r="Q31" s="7">
        <v>57</v>
      </c>
      <c r="R31" s="7">
        <v>2</v>
      </c>
      <c r="S31" s="7">
        <v>146</v>
      </c>
      <c r="T31" s="7">
        <v>147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8" customFormat="1" ht="15">
      <c r="A32" s="1"/>
      <c r="B32" s="6" t="s">
        <v>177</v>
      </c>
      <c r="C32" s="6" t="s">
        <v>178</v>
      </c>
      <c r="D32" s="6" t="s">
        <v>179</v>
      </c>
      <c r="E32" s="7" t="s">
        <v>23</v>
      </c>
      <c r="F32" s="7">
        <f>VLOOKUP(N32,'[1]Revistas'!$B$2:$H$62913,2,FALSE)</f>
        <v>4.844</v>
      </c>
      <c r="G32" s="7" t="str">
        <f>VLOOKUP(N32,'[1]Revistas'!$B$2:$H$62913,3,FALSE)</f>
        <v>Q2</v>
      </c>
      <c r="H32" s="7" t="str">
        <f>VLOOKUP(N32,'[1]Revistas'!$B$2:$H$62913,4,FALSE)</f>
        <v>PERIPHERAL VASCULAR DISEASE</v>
      </c>
      <c r="I32" s="7" t="str">
        <f>VLOOKUP(N32,'[1]Revistas'!$B$2:$H$62913,5,FALSE)</f>
        <v>17/65</v>
      </c>
      <c r="J32" s="7" t="str">
        <f>VLOOKUP(N32,'[1]Revistas'!$B$2:$H$62913,6,FALSE)</f>
        <v>NO</v>
      </c>
      <c r="K32" s="7" t="s">
        <v>180</v>
      </c>
      <c r="L32" s="7" t="s">
        <v>181</v>
      </c>
      <c r="M32" s="7">
        <v>7</v>
      </c>
      <c r="N32" s="7" t="s">
        <v>182</v>
      </c>
      <c r="O32" s="7" t="s">
        <v>173</v>
      </c>
      <c r="P32" s="7">
        <v>2021</v>
      </c>
      <c r="Q32" s="7">
        <v>39</v>
      </c>
      <c r="R32" s="7">
        <v>2</v>
      </c>
      <c r="S32" s="7">
        <v>302</v>
      </c>
      <c r="T32" s="7">
        <v>309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8" customFormat="1" ht="15">
      <c r="A33" s="1"/>
      <c r="B33" s="6" t="s">
        <v>183</v>
      </c>
      <c r="C33" s="6" t="s">
        <v>184</v>
      </c>
      <c r="D33" s="6" t="s">
        <v>67</v>
      </c>
      <c r="E33" s="7" t="s">
        <v>23</v>
      </c>
      <c r="F33" s="7">
        <f>VLOOKUP(N33,'[1]Revistas'!$B$2:$H$62913,2,FALSE)</f>
        <v>4.872</v>
      </c>
      <c r="G33" s="7" t="str">
        <f>VLOOKUP(N33,'[1]Revistas'!$B$2:$H$62913,3,FALSE)</f>
        <v>Q2</v>
      </c>
      <c r="H33" s="7" t="str">
        <f>VLOOKUP(N33,'[1]Revistas'!$B$2:$H$62913,4,FALSE)</f>
        <v>RESPIRATORY SYSTEM</v>
      </c>
      <c r="I33" s="7" t="str">
        <f>VLOOKUP(N33,'[1]Revistas'!$B$2:$H$62913,5,FALSE)</f>
        <v>18/64</v>
      </c>
      <c r="J33" s="7" t="str">
        <f>VLOOKUP(N33,'[1]Revistas'!$B$2:$H$62913,6,FALSE)</f>
        <v>NO</v>
      </c>
      <c r="K33" s="7" t="s">
        <v>185</v>
      </c>
      <c r="L33" s="7" t="s">
        <v>186</v>
      </c>
      <c r="M33" s="7">
        <v>17</v>
      </c>
      <c r="N33" s="7" t="s">
        <v>71</v>
      </c>
      <c r="O33" s="7" t="s">
        <v>187</v>
      </c>
      <c r="P33" s="7">
        <v>2021</v>
      </c>
      <c r="Q33" s="7">
        <v>57</v>
      </c>
      <c r="R33" s="7">
        <v>1</v>
      </c>
      <c r="S33" s="7">
        <v>28</v>
      </c>
      <c r="T33" s="7">
        <v>35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8" customFormat="1" ht="15">
      <c r="A34" s="1"/>
      <c r="B34" s="6" t="s">
        <v>188</v>
      </c>
      <c r="C34" s="6" t="s">
        <v>189</v>
      </c>
      <c r="D34" s="6" t="s">
        <v>67</v>
      </c>
      <c r="E34" s="7" t="s">
        <v>190</v>
      </c>
      <c r="F34" s="7">
        <f>VLOOKUP(N34,'[1]Revistas'!$B$2:$H$62913,2,FALSE)</f>
        <v>4.872</v>
      </c>
      <c r="G34" s="7" t="str">
        <f>VLOOKUP(N34,'[1]Revistas'!$B$2:$H$62913,3,FALSE)</f>
        <v>Q2</v>
      </c>
      <c r="H34" s="7" t="str">
        <f>VLOOKUP(N34,'[1]Revistas'!$B$2:$H$62913,4,FALSE)</f>
        <v>RESPIRATORY SYSTEM</v>
      </c>
      <c r="I34" s="7" t="str">
        <f>VLOOKUP(N34,'[1]Revistas'!$B$2:$H$62913,5,FALSE)</f>
        <v>18/64</v>
      </c>
      <c r="J34" s="7" t="str">
        <f>VLOOKUP(N34,'[1]Revistas'!$B$2:$H$62913,6,FALSE)</f>
        <v>NO</v>
      </c>
      <c r="K34" s="7" t="s">
        <v>191</v>
      </c>
      <c r="L34" s="7" t="s">
        <v>192</v>
      </c>
      <c r="M34" s="7">
        <v>1</v>
      </c>
      <c r="N34" s="7" t="s">
        <v>71</v>
      </c>
      <c r="O34" s="7" t="s">
        <v>187</v>
      </c>
      <c r="P34" s="7">
        <v>2021</v>
      </c>
      <c r="Q34" s="7">
        <v>57</v>
      </c>
      <c r="R34" s="7">
        <v>1</v>
      </c>
      <c r="S34" s="7">
        <v>3</v>
      </c>
      <c r="T34" s="7">
        <v>4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8" customFormat="1" ht="15">
      <c r="A35" s="1"/>
      <c r="B35" s="6" t="s">
        <v>193</v>
      </c>
      <c r="C35" s="6" t="s">
        <v>194</v>
      </c>
      <c r="D35" s="6" t="s">
        <v>67</v>
      </c>
      <c r="E35" s="7" t="s">
        <v>23</v>
      </c>
      <c r="F35" s="7">
        <f>VLOOKUP(N35,'[1]Revistas'!$B$2:$H$62913,2,FALSE)</f>
        <v>4.872</v>
      </c>
      <c r="G35" s="7" t="str">
        <f>VLOOKUP(N35,'[1]Revistas'!$B$2:$H$62913,3,FALSE)</f>
        <v>Q2</v>
      </c>
      <c r="H35" s="7" t="str">
        <f>VLOOKUP(N35,'[1]Revistas'!$B$2:$H$62913,4,FALSE)</f>
        <v>RESPIRATORY SYSTEM</v>
      </c>
      <c r="I35" s="7" t="str">
        <f>VLOOKUP(N35,'[1]Revistas'!$B$2:$H$62913,5,FALSE)</f>
        <v>18/64</v>
      </c>
      <c r="J35" s="7" t="str">
        <f>VLOOKUP(N35,'[1]Revistas'!$B$2:$H$62913,6,FALSE)</f>
        <v>NO</v>
      </c>
      <c r="K35" s="7" t="s">
        <v>195</v>
      </c>
      <c r="L35" s="7" t="s">
        <v>196</v>
      </c>
      <c r="M35" s="7">
        <v>30</v>
      </c>
      <c r="N35" s="7" t="s">
        <v>71</v>
      </c>
      <c r="O35" s="7" t="s">
        <v>187</v>
      </c>
      <c r="P35" s="7">
        <v>2021</v>
      </c>
      <c r="Q35" s="7">
        <v>57</v>
      </c>
      <c r="R35" s="7">
        <v>1</v>
      </c>
      <c r="S35" s="7">
        <v>61</v>
      </c>
      <c r="T35" s="7">
        <v>69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8" customFormat="1" ht="15">
      <c r="A36" s="1"/>
      <c r="B36" s="6" t="s">
        <v>197</v>
      </c>
      <c r="C36" s="6" t="s">
        <v>198</v>
      </c>
      <c r="D36" s="6" t="s">
        <v>199</v>
      </c>
      <c r="E36" s="7" t="s">
        <v>23</v>
      </c>
      <c r="F36" s="7" t="str">
        <f>VLOOKUP(N36,'[1]Revistas'!$B$2:$H$62913,2,FALSE)</f>
        <v>not indexed</v>
      </c>
      <c r="G36" s="7" t="str">
        <f>VLOOKUP(N36,'[1]Revistas'!$B$2:$H$62913,3,FALSE)</f>
        <v>not indexed</v>
      </c>
      <c r="H36" s="7" t="str">
        <f>VLOOKUP(N36,'[1]Revistas'!$B$2:$H$62913,4,FALSE)</f>
        <v>not indexed</v>
      </c>
      <c r="I36" s="7" t="str">
        <f>VLOOKUP(N36,'[1]Revistas'!$B$2:$H$62913,5,FALSE)</f>
        <v>not indexed</v>
      </c>
      <c r="J36" s="7" t="str">
        <f>VLOOKUP(N36,'[1]Revistas'!$B$2:$H$62913,6,FALSE)</f>
        <v>NO</v>
      </c>
      <c r="K36" s="7" t="s">
        <v>200</v>
      </c>
      <c r="L36" s="7" t="s">
        <v>201</v>
      </c>
      <c r="M36" s="7">
        <v>0</v>
      </c>
      <c r="N36" s="7" t="s">
        <v>202</v>
      </c>
      <c r="O36" s="7" t="s">
        <v>203</v>
      </c>
      <c r="P36" s="7">
        <v>2021</v>
      </c>
      <c r="Q36" s="7">
        <v>9</v>
      </c>
      <c r="R36" s="7">
        <v>1</v>
      </c>
      <c r="S36" s="7" t="s">
        <v>28</v>
      </c>
      <c r="T36" s="7">
        <v>3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8" customFormat="1" ht="15">
      <c r="A37" s="1"/>
      <c r="B37" s="6" t="s">
        <v>204</v>
      </c>
      <c r="C37" s="6" t="s">
        <v>205</v>
      </c>
      <c r="D37" s="6" t="s">
        <v>206</v>
      </c>
      <c r="E37" s="7" t="s">
        <v>23</v>
      </c>
      <c r="F37" s="7">
        <f>VLOOKUP(N37,'[1]Revistas'!$B$2:$H$62913,2,FALSE)</f>
        <v>3.355</v>
      </c>
      <c r="G37" s="7" t="str">
        <f>VLOOKUP(N37,'[1]Revistas'!$B$2:$H$62913,3,FALSE)</f>
        <v>Q2</v>
      </c>
      <c r="H37" s="7" t="str">
        <f>VLOOKUP(N37,'[1]Revistas'!$B$2:$H$62913,4,FALSE)</f>
        <v>RESPIRATORY SYSTEM</v>
      </c>
      <c r="I37" s="7" t="str">
        <f>VLOOKUP(N37,'[1]Revistas'!$B$2:$H$62913,5,FALSE)</f>
        <v>29/64</v>
      </c>
      <c r="J37" s="7" t="str">
        <f>VLOOKUP(N37,'[1]Revistas'!$B$2:$H$62913,6,FALSE)</f>
        <v>NO</v>
      </c>
      <c r="K37" s="7" t="s">
        <v>207</v>
      </c>
      <c r="L37" s="7" t="s">
        <v>118</v>
      </c>
      <c r="M37" s="7">
        <v>0</v>
      </c>
      <c r="N37" s="7" t="s">
        <v>208</v>
      </c>
      <c r="O37" s="7" t="s">
        <v>28</v>
      </c>
      <c r="P37" s="7">
        <v>2021</v>
      </c>
      <c r="Q37" s="7">
        <v>16</v>
      </c>
      <c r="R37" s="7" t="s">
        <v>28</v>
      </c>
      <c r="S37" s="7">
        <v>2149</v>
      </c>
      <c r="T37" s="7">
        <v>2161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8" customFormat="1" ht="15">
      <c r="A38" s="1"/>
      <c r="B38" s="6" t="s">
        <v>209</v>
      </c>
      <c r="C38" s="6" t="s">
        <v>210</v>
      </c>
      <c r="D38" s="6" t="s">
        <v>211</v>
      </c>
      <c r="E38" s="7" t="s">
        <v>212</v>
      </c>
      <c r="F38" s="7">
        <f>VLOOKUP(N38,'[1]Revistas'!$B$2:$H$62913,2,FALSE)</f>
        <v>4.333</v>
      </c>
      <c r="G38" s="7" t="str">
        <f>VLOOKUP(N38,'[1]Revistas'!$B$2:$H$62913,3,FALSE)</f>
        <v>Q2</v>
      </c>
      <c r="H38" s="7" t="str">
        <f>VLOOKUP(N38,'[1]Revistas'!$B$2:$H$62913,4,FALSE)</f>
        <v>IMMUNOLOGY</v>
      </c>
      <c r="I38" s="7" t="str">
        <f>VLOOKUP(N38,'[1]Revistas'!$B$2:$H$62913,5,FALSE)</f>
        <v>77/162</v>
      </c>
      <c r="J38" s="7" t="str">
        <f>VLOOKUP(N38,'[1]Revistas'!$B$2:$H$62913,6,FALSE)</f>
        <v>NO</v>
      </c>
      <c r="K38" s="7" t="s">
        <v>213</v>
      </c>
      <c r="L38" s="7" t="s">
        <v>214</v>
      </c>
      <c r="M38" s="7">
        <v>8</v>
      </c>
      <c r="N38" s="7" t="s">
        <v>215</v>
      </c>
      <c r="O38" s="7" t="s">
        <v>28</v>
      </c>
      <c r="P38" s="7">
        <v>2021</v>
      </c>
      <c r="Q38" s="7">
        <v>31</v>
      </c>
      <c r="R38" s="7">
        <v>1</v>
      </c>
      <c r="S38" s="7">
        <v>17</v>
      </c>
      <c r="T38" s="7">
        <v>35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3:10" s="1" customFormat="1" ht="15">
      <c r="C39" s="2"/>
      <c r="D39" s="2"/>
      <c r="E39" s="2"/>
      <c r="F39" s="2"/>
      <c r="G39" s="2"/>
      <c r="H39" s="2"/>
      <c r="I39" s="2"/>
      <c r="J39" s="2"/>
    </row>
    <row r="40" spans="5:15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ht="15" hidden="1"/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0" customFormat="1" ht="15" hidden="1">
      <c r="B1045" s="10" t="s">
        <v>4</v>
      </c>
      <c r="C1045" s="10" t="s">
        <v>4</v>
      </c>
      <c r="D1045" s="10" t="s">
        <v>4</v>
      </c>
      <c r="E1045" s="11" t="s">
        <v>5</v>
      </c>
      <c r="F1045" s="11" t="s">
        <v>4</v>
      </c>
      <c r="G1045" s="11" t="s">
        <v>6</v>
      </c>
      <c r="H1045" s="11" t="s">
        <v>216</v>
      </c>
      <c r="I1045" s="11" t="s">
        <v>4</v>
      </c>
      <c r="J1045" s="11" t="s">
        <v>9</v>
      </c>
      <c r="K1045" s="11" t="s">
        <v>217</v>
      </c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2:20" s="10" customFormat="1" ht="15" hidden="1">
      <c r="B1046" s="10" t="s">
        <v>23</v>
      </c>
      <c r="C1046" s="10">
        <f>DCOUNTA(A4:T1039,C1045,B1045:B1046)</f>
        <v>25</v>
      </c>
      <c r="D1046" s="10" t="s">
        <v>23</v>
      </c>
      <c r="E1046" s="11">
        <f>DSUM(A4:T1040,F4,D1045:D1046)</f>
        <v>104.64699999999999</v>
      </c>
      <c r="F1046" s="11" t="s">
        <v>23</v>
      </c>
      <c r="G1046" s="11" t="s">
        <v>218</v>
      </c>
      <c r="H1046" s="11">
        <f>DCOUNTA(A4:T1040,G4,F1045:G1046)</f>
        <v>8</v>
      </c>
      <c r="I1046" s="11" t="s">
        <v>23</v>
      </c>
      <c r="J1046" s="11" t="s">
        <v>219</v>
      </c>
      <c r="K1046" s="11">
        <f>DCOUNTA(A4:T1040,J4,I1045:J1046)</f>
        <v>1</v>
      </c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5:20" s="10" customFormat="1" ht="15" hidden="1"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2:20" s="10" customFormat="1" ht="15" hidden="1">
      <c r="B1048" s="10" t="s">
        <v>4</v>
      </c>
      <c r="D1048" s="10" t="s">
        <v>4</v>
      </c>
      <c r="E1048" s="11" t="s">
        <v>5</v>
      </c>
      <c r="F1048" s="11" t="s">
        <v>4</v>
      </c>
      <c r="G1048" s="11" t="s">
        <v>6</v>
      </c>
      <c r="H1048" s="11" t="s">
        <v>216</v>
      </c>
      <c r="I1048" s="11" t="s">
        <v>4</v>
      </c>
      <c r="J1048" s="11" t="s">
        <v>9</v>
      </c>
      <c r="K1048" s="11" t="s">
        <v>217</v>
      </c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2:20" s="10" customFormat="1" ht="15" hidden="1">
      <c r="B1049" s="10" t="s">
        <v>68</v>
      </c>
      <c r="C1049" s="10">
        <f>DCOUNTA(A4:T1040,E4,B1048:B1049)</f>
        <v>2</v>
      </c>
      <c r="D1049" s="10" t="s">
        <v>68</v>
      </c>
      <c r="E1049" s="11">
        <f>DSUM(A4:T1040,E1048,D1048:D1049)</f>
        <v>9.744</v>
      </c>
      <c r="F1049" s="11" t="s">
        <v>68</v>
      </c>
      <c r="G1049" s="11" t="s">
        <v>218</v>
      </c>
      <c r="H1049" s="11">
        <f>DCOUNTA(A4:T1040,G4,F1048:G1049)</f>
        <v>0</v>
      </c>
      <c r="I1049" s="11" t="s">
        <v>68</v>
      </c>
      <c r="J1049" s="11" t="s">
        <v>219</v>
      </c>
      <c r="K1049" s="11">
        <f>DCOUNTA(A4:T1040,J4,I1048:J1049)</f>
        <v>0</v>
      </c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5:20" s="10" customFormat="1" ht="15" hidden="1"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2:20" s="10" customFormat="1" ht="15" hidden="1">
      <c r="B1051" s="10" t="s">
        <v>4</v>
      </c>
      <c r="D1051" s="10" t="s">
        <v>4</v>
      </c>
      <c r="E1051" s="11" t="s">
        <v>5</v>
      </c>
      <c r="F1051" s="11" t="s">
        <v>4</v>
      </c>
      <c r="G1051" s="11" t="s">
        <v>6</v>
      </c>
      <c r="H1051" s="11" t="s">
        <v>216</v>
      </c>
      <c r="I1051" s="11" t="s">
        <v>4</v>
      </c>
      <c r="J1051" s="11" t="s">
        <v>9</v>
      </c>
      <c r="K1051" s="11" t="s">
        <v>217</v>
      </c>
      <c r="L1051" s="11"/>
      <c r="M1051" s="11"/>
      <c r="N1051" s="11"/>
      <c r="O1051" s="11"/>
      <c r="P1051" s="11"/>
      <c r="Q1051" s="11"/>
      <c r="R1051" s="11"/>
      <c r="S1051" s="11"/>
      <c r="T1051" s="11"/>
    </row>
    <row r="1052" spans="2:20" s="10" customFormat="1" ht="15" hidden="1">
      <c r="B1052" s="10" t="s">
        <v>220</v>
      </c>
      <c r="C1052" s="10">
        <f>DCOUNTA(A4:T1040,E4,B1051:B1052)</f>
        <v>0</v>
      </c>
      <c r="D1052" s="10" t="s">
        <v>220</v>
      </c>
      <c r="E1052" s="11">
        <f>DSUM(A4:T1040,F4,D1051:D1052)</f>
        <v>0</v>
      </c>
      <c r="F1052" s="11" t="s">
        <v>220</v>
      </c>
      <c r="G1052" s="11" t="s">
        <v>218</v>
      </c>
      <c r="H1052" s="11">
        <f>DCOUNTA(A4:T1040,G4,F1051:G1052)</f>
        <v>0</v>
      </c>
      <c r="I1052" s="11" t="s">
        <v>220</v>
      </c>
      <c r="J1052" s="11" t="s">
        <v>219</v>
      </c>
      <c r="K1052" s="11">
        <f>DCOUNTA(A4:T1040,J4,I1051:J1052)</f>
        <v>0</v>
      </c>
      <c r="L1052" s="11"/>
      <c r="M1052" s="11"/>
      <c r="N1052" s="11"/>
      <c r="O1052" s="11"/>
      <c r="P1052" s="11"/>
      <c r="Q1052" s="11"/>
      <c r="R1052" s="11"/>
      <c r="S1052" s="11"/>
      <c r="T1052" s="11"/>
    </row>
    <row r="1053" spans="5:20" s="10" customFormat="1" ht="15" hidden="1"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</row>
    <row r="1054" spans="2:20" s="10" customFormat="1" ht="15" hidden="1">
      <c r="B1054" s="10" t="s">
        <v>4</v>
      </c>
      <c r="D1054" s="10" t="s">
        <v>4</v>
      </c>
      <c r="E1054" s="11" t="s">
        <v>5</v>
      </c>
      <c r="F1054" s="11" t="s">
        <v>4</v>
      </c>
      <c r="G1054" s="11" t="s">
        <v>6</v>
      </c>
      <c r="H1054" s="11" t="s">
        <v>216</v>
      </c>
      <c r="I1054" s="11" t="s">
        <v>4</v>
      </c>
      <c r="J1054" s="11" t="s">
        <v>9</v>
      </c>
      <c r="K1054" s="11" t="s">
        <v>217</v>
      </c>
      <c r="L1054" s="11"/>
      <c r="M1054" s="11"/>
      <c r="N1054" s="11"/>
      <c r="O1054" s="11"/>
      <c r="P1054" s="11"/>
      <c r="Q1054" s="11"/>
      <c r="R1054" s="11"/>
      <c r="S1054" s="11"/>
      <c r="T1054" s="11"/>
    </row>
    <row r="1055" spans="2:20" s="10" customFormat="1" ht="15" hidden="1">
      <c r="B1055" s="10" t="s">
        <v>190</v>
      </c>
      <c r="C1055" s="10">
        <f>DCOUNTA(C4:T1040,E4,B1054:B1055)</f>
        <v>1</v>
      </c>
      <c r="D1055" s="10" t="s">
        <v>190</v>
      </c>
      <c r="E1055" s="11">
        <f>DSUM(A4:T1040,F4,D1054:D1055)</f>
        <v>4.872</v>
      </c>
      <c r="F1055" s="11" t="s">
        <v>190</v>
      </c>
      <c r="G1055" s="11" t="s">
        <v>218</v>
      </c>
      <c r="H1055" s="11">
        <f>DCOUNTA(A4:T1040,G4,F1054:G1055)</f>
        <v>0</v>
      </c>
      <c r="I1055" s="11" t="s">
        <v>190</v>
      </c>
      <c r="J1055" s="11" t="s">
        <v>219</v>
      </c>
      <c r="K1055" s="11">
        <f>DCOUNTA(A4:T1040,J4,I1054:J1055)</f>
        <v>0</v>
      </c>
      <c r="L1055" s="11"/>
      <c r="M1055" s="11"/>
      <c r="N1055" s="11"/>
      <c r="O1055" s="11"/>
      <c r="P1055" s="11"/>
      <c r="Q1055" s="11"/>
      <c r="R1055" s="11"/>
      <c r="S1055" s="11"/>
      <c r="T1055" s="11"/>
    </row>
    <row r="1056" spans="5:20" s="10" customFormat="1" ht="15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</row>
    <row r="1057" spans="5:20" s="10" customFormat="1" ht="15" hidden="1"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</row>
    <row r="1058" spans="2:20" s="10" customFormat="1" ht="15" hidden="1">
      <c r="B1058" s="10" t="s">
        <v>4</v>
      </c>
      <c r="D1058" s="10" t="s">
        <v>4</v>
      </c>
      <c r="E1058" s="11" t="s">
        <v>5</v>
      </c>
      <c r="F1058" s="11" t="s">
        <v>4</v>
      </c>
      <c r="G1058" s="11" t="s">
        <v>6</v>
      </c>
      <c r="H1058" s="11" t="s">
        <v>216</v>
      </c>
      <c r="I1058" s="11" t="s">
        <v>4</v>
      </c>
      <c r="J1058" s="11" t="s">
        <v>9</v>
      </c>
      <c r="K1058" s="11" t="s">
        <v>217</v>
      </c>
      <c r="L1058" s="11"/>
      <c r="M1058" s="11"/>
      <c r="N1058" s="11"/>
      <c r="O1058" s="11"/>
      <c r="P1058" s="11"/>
      <c r="Q1058" s="11"/>
      <c r="R1058" s="11"/>
      <c r="S1058" s="11"/>
      <c r="T1058" s="11"/>
    </row>
    <row r="1059" spans="2:20" s="10" customFormat="1" ht="15" hidden="1">
      <c r="B1059" s="10" t="s">
        <v>49</v>
      </c>
      <c r="C1059" s="10">
        <f>DCOUNTA(A4:T1040,E4,B1058:B1059)</f>
        <v>5</v>
      </c>
      <c r="D1059" s="10" t="s">
        <v>49</v>
      </c>
      <c r="E1059" s="11">
        <f>DSUM(A4:T1040,F4,D1058:D1059)</f>
        <v>83.35499999999999</v>
      </c>
      <c r="F1059" s="11" t="s">
        <v>49</v>
      </c>
      <c r="G1059" s="11" t="s">
        <v>218</v>
      </c>
      <c r="H1059" s="11">
        <f>DCOUNTA(A4:T1040,G4,F1058:G1059)</f>
        <v>5</v>
      </c>
      <c r="I1059" s="11" t="s">
        <v>49</v>
      </c>
      <c r="J1059" s="11" t="s">
        <v>219</v>
      </c>
      <c r="K1059" s="11">
        <f>DCOUNTA(A4:T1040,J4,I1058:J1059)</f>
        <v>5</v>
      </c>
      <c r="L1059" s="11"/>
      <c r="M1059" s="11"/>
      <c r="N1059" s="11"/>
      <c r="O1059" s="11"/>
      <c r="P1059" s="11"/>
      <c r="Q1059" s="11"/>
      <c r="R1059" s="11"/>
      <c r="S1059" s="11"/>
      <c r="T1059" s="11"/>
    </row>
    <row r="1060" spans="5:20" s="10" customFormat="1" ht="15" hidden="1"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</row>
    <row r="1061" spans="2:20" s="10" customFormat="1" ht="15" hidden="1">
      <c r="B1061" s="10" t="s">
        <v>4</v>
      </c>
      <c r="D1061" s="10" t="s">
        <v>4</v>
      </c>
      <c r="E1061" s="11" t="s">
        <v>5</v>
      </c>
      <c r="F1061" s="11" t="s">
        <v>4</v>
      </c>
      <c r="G1061" s="11" t="s">
        <v>6</v>
      </c>
      <c r="H1061" s="11" t="s">
        <v>216</v>
      </c>
      <c r="I1061" s="11" t="s">
        <v>4</v>
      </c>
      <c r="J1061" s="11" t="s">
        <v>9</v>
      </c>
      <c r="K1061" s="11" t="s">
        <v>217</v>
      </c>
      <c r="L1061" s="11"/>
      <c r="M1061" s="11"/>
      <c r="N1061" s="11"/>
      <c r="O1061" s="11"/>
      <c r="P1061" s="11"/>
      <c r="Q1061" s="11"/>
      <c r="R1061" s="11"/>
      <c r="S1061" s="11"/>
      <c r="T1061" s="11"/>
    </row>
    <row r="1062" spans="2:20" s="10" customFormat="1" ht="15" hidden="1">
      <c r="B1062" s="10" t="s">
        <v>212</v>
      </c>
      <c r="C1062" s="10">
        <f>DCOUNTA(B4:T1040,B1061,B1061:B1062)</f>
        <v>1</v>
      </c>
      <c r="D1062" s="10" t="s">
        <v>212</v>
      </c>
      <c r="E1062" s="11">
        <f>DSUM(A4:T1040,F4,D1061:D1062)</f>
        <v>4.333</v>
      </c>
      <c r="F1062" s="11" t="s">
        <v>212</v>
      </c>
      <c r="G1062" s="11" t="s">
        <v>218</v>
      </c>
      <c r="H1062" s="11">
        <f>DCOUNTA(A4:T1040,G4,F1061:G1062)</f>
        <v>0</v>
      </c>
      <c r="I1062" s="11" t="s">
        <v>212</v>
      </c>
      <c r="J1062" s="11" t="s">
        <v>219</v>
      </c>
      <c r="K1062" s="11">
        <f>DCOUNTA(A4:T1040,J4,I1061:J1062)</f>
        <v>0</v>
      </c>
      <c r="L1062" s="11"/>
      <c r="M1062" s="11"/>
      <c r="N1062" s="11"/>
      <c r="O1062" s="11"/>
      <c r="P1062" s="11"/>
      <c r="Q1062" s="11"/>
      <c r="R1062" s="11"/>
      <c r="S1062" s="11"/>
      <c r="T1062" s="11"/>
    </row>
    <row r="1063" spans="5:20" s="10" customFormat="1" ht="15"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</row>
    <row r="1064" spans="3:32" s="10" customFormat="1" ht="15.75">
      <c r="C1064" s="12" t="s">
        <v>221</v>
      </c>
      <c r="D1064" s="12" t="s">
        <v>222</v>
      </c>
      <c r="E1064" s="12" t="s">
        <v>223</v>
      </c>
      <c r="F1064" s="12" t="s">
        <v>224</v>
      </c>
      <c r="G1064" s="12" t="s">
        <v>225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  <c r="AE1064" s="10" t="s">
        <v>226</v>
      </c>
      <c r="AF1064" s="10" t="s">
        <v>227</v>
      </c>
    </row>
    <row r="1065" spans="3:20" s="10" customFormat="1" ht="15.75">
      <c r="C1065" s="14">
        <f>C1046</f>
        <v>25</v>
      </c>
      <c r="D1065" s="15" t="s">
        <v>228</v>
      </c>
      <c r="E1065" s="15">
        <f>E1046</f>
        <v>104.64699999999999</v>
      </c>
      <c r="F1065" s="14">
        <f>H1046</f>
        <v>8</v>
      </c>
      <c r="G1065" s="14">
        <f>K1046</f>
        <v>1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</row>
    <row r="1066" spans="3:20" s="10" customFormat="1" ht="15.75">
      <c r="C1066" s="14">
        <f>C1049</f>
        <v>2</v>
      </c>
      <c r="D1066" s="15" t="s">
        <v>229</v>
      </c>
      <c r="E1066" s="15">
        <f>E1049</f>
        <v>9.744</v>
      </c>
      <c r="F1066" s="14">
        <f>H1049</f>
        <v>0</v>
      </c>
      <c r="G1066" s="14">
        <f>K1049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</row>
    <row r="1067" spans="3:20" s="10" customFormat="1" ht="15.75">
      <c r="C1067" s="14">
        <f>C1052</f>
        <v>0</v>
      </c>
      <c r="D1067" s="15" t="s">
        <v>230</v>
      </c>
      <c r="E1067" s="15">
        <f>E1052</f>
        <v>0</v>
      </c>
      <c r="F1067" s="14">
        <f>H1052</f>
        <v>0</v>
      </c>
      <c r="G1067" s="14">
        <f>K1052</f>
        <v>0</v>
      </c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</row>
    <row r="1068" spans="3:20" s="10" customFormat="1" ht="15.75">
      <c r="C1068" s="14">
        <f>C1055</f>
        <v>1</v>
      </c>
      <c r="D1068" s="15" t="s">
        <v>231</v>
      </c>
      <c r="E1068" s="15">
        <f>E1055</f>
        <v>4.872</v>
      </c>
      <c r="F1068" s="14">
        <f>H1055</f>
        <v>0</v>
      </c>
      <c r="G1068" s="14">
        <f>K1055</f>
        <v>0</v>
      </c>
      <c r="H1068" s="11"/>
      <c r="I1068" s="11"/>
      <c r="J1068" s="11"/>
      <c r="K1068" s="11"/>
      <c r="L1068" s="11"/>
      <c r="M1068" s="11"/>
      <c r="N1068" s="11"/>
      <c r="O1068" s="13"/>
      <c r="P1068" s="11"/>
      <c r="Q1068" s="11"/>
      <c r="R1068" s="11"/>
      <c r="S1068" s="11"/>
      <c r="T1068" s="11"/>
    </row>
    <row r="1069" spans="3:20" s="10" customFormat="1" ht="15.75">
      <c r="C1069" s="14">
        <f>C1059</f>
        <v>5</v>
      </c>
      <c r="D1069" s="15" t="s">
        <v>49</v>
      </c>
      <c r="E1069" s="15">
        <f>E1059</f>
        <v>83.35499999999999</v>
      </c>
      <c r="F1069" s="14">
        <f>H1059</f>
        <v>5</v>
      </c>
      <c r="G1069" s="14">
        <f>K1059</f>
        <v>5</v>
      </c>
      <c r="H1069" s="11"/>
      <c r="I1069" s="11"/>
      <c r="J1069" s="11"/>
      <c r="K1069" s="11"/>
      <c r="L1069" s="11"/>
      <c r="M1069" s="11"/>
      <c r="N1069" s="11"/>
      <c r="O1069" s="13"/>
      <c r="P1069" s="11"/>
      <c r="Q1069" s="11"/>
      <c r="R1069" s="11"/>
      <c r="S1069" s="11"/>
      <c r="T1069" s="11"/>
    </row>
    <row r="1070" spans="3:20" s="10" customFormat="1" ht="15.75">
      <c r="C1070" s="14">
        <f>C1062</f>
        <v>1</v>
      </c>
      <c r="D1070" s="15" t="s">
        <v>232</v>
      </c>
      <c r="E1070" s="15">
        <f>E1062</f>
        <v>4.333</v>
      </c>
      <c r="F1070" s="14">
        <f>H1062</f>
        <v>0</v>
      </c>
      <c r="G1070" s="14">
        <f>K1062</f>
        <v>0</v>
      </c>
      <c r="H1070" s="11"/>
      <c r="I1070" s="11"/>
      <c r="J1070" s="11"/>
      <c r="K1070" s="11"/>
      <c r="L1070" s="11"/>
      <c r="M1070" s="11"/>
      <c r="N1070" s="11"/>
      <c r="O1070" s="13"/>
      <c r="P1070" s="11"/>
      <c r="Q1070" s="11"/>
      <c r="R1070" s="11"/>
      <c r="S1070" s="11"/>
      <c r="T1070" s="11"/>
    </row>
    <row r="1071" spans="3:20" s="10" customFormat="1" ht="15.75">
      <c r="C1071" s="16"/>
      <c r="D1071" s="12" t="s">
        <v>233</v>
      </c>
      <c r="E1071" s="12">
        <f>E1065</f>
        <v>104.64699999999999</v>
      </c>
      <c r="F1071" s="16"/>
      <c r="G1071" s="11"/>
      <c r="H1071" s="11"/>
      <c r="I1071" s="11"/>
      <c r="J1071" s="11"/>
      <c r="K1071" s="11"/>
      <c r="L1071" s="11"/>
      <c r="M1071" s="11"/>
      <c r="N1071" s="11"/>
      <c r="O1071" s="13"/>
      <c r="P1071" s="11"/>
      <c r="Q1071" s="11"/>
      <c r="R1071" s="11"/>
      <c r="S1071" s="11"/>
      <c r="T1071" s="11"/>
    </row>
    <row r="1072" spans="3:20" s="10" customFormat="1" ht="15.75">
      <c r="C1072" s="16"/>
      <c r="D1072" s="12" t="s">
        <v>234</v>
      </c>
      <c r="E1072" s="12">
        <f>E1065+E1066+E1067+E1068+E1069+E1070</f>
        <v>206.951</v>
      </c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</row>
    <row r="1073" spans="5:20" s="1" customFormat="1" ht="12.75" customHeigh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2022-04-28T14:24:55Z</dcterms:created>
  <dcterms:modified xsi:type="dcterms:W3CDTF">2022-04-28T14:25:14Z</dcterms:modified>
  <cp:category/>
  <cp:version/>
  <cp:contentType/>
  <cp:contentStatus/>
</cp:coreProperties>
</file>