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<sst xmlns="http://schemas.openxmlformats.org/spreadsheetml/2006/main" count="263" uniqueCount="144">
  <si>
    <t>FISIOPATOLOGÍA LINFOCITARIA EN INMUNODEFICIENCIAS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</si>
  <si>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</si>
  <si>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</si>
  <si>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</si>
  <si>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</si>
  <si>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</si>
  <si>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</si>
  <si>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</si>
  <si>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</si>
  <si>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</si>
  <si>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</si>
  <si>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</si>
  <si>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</si>
  <si>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</si>
  <si>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</si>
  <si>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</si>
  <si>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</si>
  <si>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</si>
  <si>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</si>
  <si>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</si>
  <si>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Markiewicz-Kijewska, M; Kalicinski, P; Canizales, JT; Di Giorgio, A; Baumann, U; Jorns, C; Baker, A; Lopes, MF; Remacha, EF; Lopez-Granados, E; Vega, PJ; Basso, MS; Kowalewski, G; Kaminska, D; Ferreira, S; Liccardo, D; Pietrobattista, A; Spada, M</t>
  </si>
  <si>
    <t>ABO Incompatible Liver Transplantation in Children: A 20 Year Experience from Centres in the TransplantChild European Reference Network</t>
  </si>
  <si>
    <t>CHILDREN-BASEL</t>
  </si>
  <si>
    <t>Article</t>
  </si>
  <si>
    <t>[Markiewicz-Kijewska, Malgorzata; Kalicinski, Piotr; Kowalewski, Grzegorz] Childrens Mem Hlth Inst, Dept Pediat Surg &amp; Organ Transplantat, PL-04730 Warsaw, Poland; [Torres Canizales, Juan; Lopez-Granados, Eduardo] La Paz Univ Hosp, La Paz Inst Biomed Res IdiPAZ, Immunol Unit, Ctr Biomed Network Res Rare Dis CIBERER U767,Lymp, Madrid 28046, Spain; [Di Giorgio, Angelo] ASST Hosp Papa Giovanni XXIII, Dept Pediat Hepatol Gastroenterol &amp; Transplantat, I-24127 Bergamo, Italy; [Baumann, Ulrich] Hannover Med Sch, Div Pediat Gastroenterol &amp; Hepatol, D-30625 Hannover, Germany; [Jorns, Carl] Karolinska Univ Hosp, Dept Transplantat Surg, S-17176 Stockholm, Sweden; [Baker, Alastair] Kings Coll London, Kings Coll Hosp, Pediat Liver Gastrointestinal &amp; Nutr Ctr, Sch Med, Denmark Hill, London SE5 9RS, England; [Lopes, Maria Francelina] Univ Coimbra, Fac Med, Ctr Hosp &amp; Univ Coimbra, Dept Pediat Surg,Ctr Invest &amp; Formacao Clin,Hosp, P-3000075 Coimbra, Portugal; [Frauca Remacha, Esteban; Jara Vega, Paloma] Hosp Univ La Paz, Serv Hepatol Pediat, Madrid 28046, Spain; [Basso, Maria-Sole; Liccardo, Daniela; Pietrobattista, Andrea] Osped Pediat Bambino Gesu, Dept Hepatol Gastroenterol &amp; Nutr, I-00165 Rome, Italy; [Kaminska, Diana] Childrens Mem Hlth Inst, Dept Gastroenterol Hepatol Nutr Disorder &amp; Pediat, PL-04730 Warsaw, Poland; [Ferreira, Sandra] Ctr Hosp &amp; Univ Coimbra, Hepatol &amp; Pediat Liver Transplantat Unit, P-3000075 Coimbra, Portugal; [Spada, Marco] Bambino Gesu Childrens Hosp IRCCS, Dept Abdominal Transplantat &amp; Hepatobiliopancreat, I-00165 Rome, Italy</t>
  </si>
  <si>
    <t>Kalicinski, P (corresponding author), Childrens Mem Hlth Inst, Dept Pediat Surg &amp; Organ Transplantat, PL-04730 Warsaw, Poland.</t>
  </si>
  <si>
    <t>2227-9067</t>
  </si>
  <si>
    <t>SEP</t>
  </si>
  <si>
    <t/>
  </si>
  <si>
    <t>Lozano-Ojalvo, D; Camara, C; Lopez-Granados, E; Nozal, P; Del Pino-Molina, L; Bravo-Gallego, LY; Paz-Artal, E; Pion, M; Correa-Rocha, R; Ortiz, A; Lopez-Hoyos, M; Iribarren, ME; Portoles, J; Rojo-Portoles, MP; Ojeda, G; Cervera, I; Gonzalez-Perez, M; Bodega-Mayor, I; Montes-Casado, M; Portoles, P; Perez-Olmeda, M; Oteo, J; Sanchez-Tarjuelo, R; Pothula, V; Schwarz, M; Brahmachary, M; Tan, AT; Le Bert, N; Berin, C; Bertoletti, A; Guccione, E; Ochando, J</t>
  </si>
  <si>
    <t>Differential effects of the second SARS-CoV-2 mRNA vaccine dose on T cell immunity in naive and COVID-19 recovered individuals</t>
  </si>
  <si>
    <t>CELL REPORTS</t>
  </si>
  <si>
    <t>[Lozano-Ojalvo, Daniel; Berin, Cecilia; Guccione, Ernesto; Ochando, Jordi] Icahn Sch Med Mt Sinai, Precis Immunol Inst, New York, NY 10029 USA; [Camara, Carmen; Lopez-Granados, Eduardo; Nozal, Pilar; Del Pino-Molina, Lucia; Yadira Bravo-Gallego, Luz; Guccione, Ernesto] Hosp La Paz, Dept Immunol, Madrid 28046, Spain; [Paz-Artal, Estela] Hosp 12 Octubre, Dept Immunol, Madrid 28041, Spain; [Pion, Marjorie; Correa-Rocha, Rafael] Inst Invest Sanitaria Gregorio Maranon IiSGM, Lab Immune Regulat, Madrid 28009, Spain; [Ortiz, Alberto] IIS Fdn Jimenez Diaz, Dept Nephrol, Madrid 28040, Spain; [Lopez-Hoyos, Marcos] Hosp Univ Marques de Valdecilla, Dept Immunol, IDIVAL, Santander 39008, Spain; [Erro Iribarren, Marta] Hosp Puerta de Hierro, Dept Pneumol, Madrid 28220, Spain; [Portoles, Jose] Hosp Puerta de Hierro, Dept Nephrol, Madrid 28220, Spain; [Pilar Rojo-Portoles, Maria] Ctr Salud, Toledo 45221, Spain; [Ojeda, Gloria; Cervera, Isabel; Gonzalez-Perez, Maria; Bodega-Mayor, Irene; Montes-Casado, Maria; Portoles, Pilar; Perez-Olmeda, Mayte; Oteo, Jesus; Sanchez-Tarjuelo, Rodrigo; Ochando, Jordi] Inst Salud Carlos III, Ctr Nacl Microbiol, Madrid 28220, Spain; [Portoles, Pilar; Pothula, Venu; Schwarz, Megan; Brahmachary, Manisha] CSIC, Madrid 28006, Spain; [Sanchez-Tarjuelo, Rodrigo; Ochando, Jordi] Icahn Sch Med Mt Sinai, Dept Oncol Sci, New York, NY 10029 USA; [Tan, Anthony Tanoto; Le Bert, Nina; Bertoletti, Antonio] Duke NUS Med Sch, Programme Emerging Infect Dis, Singapore 169547, Singapore; [Berin, Cecilia] Icahn Sch Med Mt Sinai, Dept Pediat, New York, NY 10029 USA; [Lopez-Granados, Eduardo; Del Pino-Molina, Lucia; Yadira Bravo-Gallego, Luz] La Paz Inst Biomed Res IdiPAZ, Lymphocyte Pathophysiol Immunodeficiencies Grp, Madrid 28046, Spain; [Lopez-Granados, Eduardo; Nozal, Pilar; Del Pino-Molina, Lucia; Yadira Bravo-Gallego, Luz] Ctr Biomed Network Res Rare Dis CIBERER U767, Madrid 28046, Spain; [Nozal, Pilar] La Paz Inst Biomed Res IdiPAZ, Complement Res Grp, Madrid 28046, Spain; [Paz-Artal, Estela] Hosp 12 Octubre Imas12, Inst Invest Sanitaria, Madrid 28041, Spain</t>
  </si>
  <si>
    <t>Guccione, E; Ochando, J (corresponding author), Icahn Sch Med Mt Sinai, Precis Immunol Inst, New York, NY 10029 USA.; Guccione, E (corresponding author), Hosp La Paz, Dept Immunol, Madrid 28046, Spain.; Ochando, J (corresponding author), Inst Salud Carlos III, Ctr Nacl Microbiol, Madrid 28220, Spain.; Ochando, J (corresponding author), Icahn Sch Med Mt Sinai, Dept Oncol Sci, New York, NY 10029 USA.</t>
  </si>
  <si>
    <t>2211-1247</t>
  </si>
  <si>
    <t>AUG 24</t>
  </si>
  <si>
    <t>Lopez-Nevado, M; Gonzalez-Granado, LI; Ruiz-Garcia, R; Pleguezuelo, D; Cabrera-Marante, O; Salmon, N; Blanco-Lobo, P; Dominguez-Pinilla, N; Rodriguez-Pena, R; Sebastian, E; Cruz-Rojo, J; Olbrich, P; Ruiz-Contreras, J; Paz-Artal, E; Neth, O; Allende, LM</t>
  </si>
  <si>
    <t>Primary Immune Regulatory Disorders With an Autoimmune Lymphoproliferative Syndrome-Like Phenotype: Immunologic Evaluation, Early Diagnosis and Management</t>
  </si>
  <si>
    <t>FRONTIERS IN IMMUNOLOGY</t>
  </si>
  <si>
    <t>[Lopez-Nevado, Marta; Pleguezuelo, Daniel; Cabrera-Marante, Oscar; Paz-Artal, Estela; Allende, Luis M.] Univ Hosp 12 Octubre, Immunol Dept, Madrid, Spain; [Lopez-Nevado, Marta; Gonzalez-Granado, Luis, I; Pleguezuelo, Daniel; Cabrera-Marante, Oscar; Salmon, Nerea; Dominguez-Pinilla, Nerea; Ruiz-Contreras, Jesus; Paz-Artal, Estela; Allende, Luis M.] Res Inst Hosp 12 Octubre Imas12, Madrid, Spain; [Gonzalez-Granado, Luis, I; Salmon, Nerea; Ruiz-Contreras, Jesus] Univ Hosp 12 Octubre, Immunodeficiency Unit, Dept Pediat, Madrid, Spain; [Ruiz-Garcia, Raquel] Hosp Clin Barcelona, Ctr Diagnost Biomed, Immunol Dept, Barcelona, Spain; [Blanco-Lobo, Pilar; Olbrich, Peter; Neth, Olaf] Univ Seville, Super Council Sci Invest CSIC, Inst Biomed,Biomed Inst IBiS, Paediat Infect Dis Rheumatol &amp; Immunol Unit,Univ, Seville, Spain; [Dominguez-Pinilla, Nerea] Toledo Hosp Complex, Pediat Hematol &amp; Oncol Unit, Toledo, Spain; [Dominguez-Pinilla, Nerea] Univ Hosp 12 Octubre, Madrid, Spain; [Rodriguez-Pena, Rebeca] Univ Hosp La Paz, Immunol Dept, Madrid, Spain; [Sebastian, Elena] Univ Childrens Hosp Nino Jesus, Hematol &amp; Hemotherapy Unit, Madrid, Spain; [Cruz-Rojo, Jaime] Univ Hosp 12 Octubre, Dept Pediat, Endocrine Unit, Madrid, Spain; [Ruiz-Contreras, Jesus; Paz-Artal, Estela; Allende, Luis M.] Univ Complutense Madrid, Sch Med, Madrid, Spain</t>
  </si>
  <si>
    <t>Allende, LM (corresponding author), Univ Hosp 12 Octubre, Immunol Dept, Madrid, Spain.; Allende, LM (corresponding author), Res Inst Hosp 12 Octubre Imas12, Madrid, Spain.; Allende, LM (corresponding author), Univ Complutense Madrid, Sch Med, Madrid, Spain.</t>
  </si>
  <si>
    <t>1664-3224</t>
  </si>
  <si>
    <t>AUG 10</t>
  </si>
  <si>
    <t>Perez, EM; Shephard, JLV; Garcia-Morato, MB; Marhuenda, AR; Nodal, EMO; Bozano, GP; Casado, IG; Fresno, LS; Echevarria, AM; Rabes, TD; Martinez, LA; Lopez-Granados, E; Pena, RR</t>
  </si>
  <si>
    <t>Variants in CASP10, a diagnostic challenge: Single center experience and review of the literature</t>
  </si>
  <si>
    <t>CLINICAL IMMUNOLOGY</t>
  </si>
  <si>
    <t>Review</t>
  </si>
  <si>
    <t>[Perez, Elisabet Matas; Shephard, Juan Luis Valdivieso; Garcia-Morato, Maria Bravo; Lopez-Granados, Eduardo; Pena, Rebeca Rodriguez] La Paz Univ Hosp, Dept Immunol, Paseo Castellana 261, Madrid 28046, Spain; [Garcia-Morato, Maria Bravo; Marhuenda, Angel Robles; Lopez-Granados, Eduardo; Pena, Rebeca Rodriguez] Ctr Biomed Network Res Rare Dis CIBERER U767, Madrid, Spain; [Garcia-Morato, Maria Bravo; Marhuenda, Angel Robles; Lopez-Granados, Eduardo; Pena, Rebeca Rodriguez] La Paz Inst Biomed Res, Madrid, Spain; [Marhuenda, Angel Robles] La Paz Univ Hosp, Dept Internal Med, Madrid, Spain; [Nodal, Eva Martinez-Ojinaga; Bozano, Gerardo Prieto] La Paz Univ Hosp, Dept Pediat Gastroenterol, Madrid, Spain; [Casado, Isabel Gonzalez; Fresno, Luis Salamanca] La Paz Univ Hosp, Dept Pediat Endocrinol, Madrid, Spain; [Echevarria, Ana Mendez; Rabes, Teresa del Rosal] La Paz Univ Hosp, Dept Pediat Infect Dis, Madrid, Spain; [Martinez, Luis Allende] 12 Octubre Univ Hosp, Dept Immunol, Madrid, Spain; [Martinez, Luis Allende] Res Inst Hosp 12 Octubre I 12, Madrid, Spain</t>
  </si>
  <si>
    <t>Shephard, JLV (corresponding author), La Paz Univ Hosp, Dept Immunol, Paseo Castellana 261, Madrid 28046, Spain.</t>
  </si>
  <si>
    <t>1521-6616</t>
  </si>
  <si>
    <t>Fernandez, EG; Lopez, PP; Arregui, GO; Marhuenda, AR; Granados, EL</t>
  </si>
  <si>
    <t>Lymph node biopsies of primary immunodeficiency disorders: our experience in a tertiary hospital</t>
  </si>
  <si>
    <t>VIRCHOWS ARCHIV</t>
  </si>
  <si>
    <t>Meeting Abstract</t>
  </si>
  <si>
    <t>[Garcia Fernandez, E.] La Paz Univ Hosp, Madrid, Spain</t>
  </si>
  <si>
    <t>0945-6317</t>
  </si>
  <si>
    <t>AUG</t>
  </si>
  <si>
    <t>SUPPL 1</t>
  </si>
  <si>
    <t>S32</t>
  </si>
  <si>
    <t>Roos, D; van Leeuwen, K; Hsu, AP; Priel, DL; Begtrup, A; Brandon, R; Stasia, MJ; Bakri, FG; Koker, N; Koker, MY; Madkaika, M; de Boer, M; Garcia-Morato, MB; Shephard, JLV; Roesler, J; Kanegane, H; Kawai, T; Di Matteo, G; Shahrooei, M; Bustamante, J; Rawat, A; Vignesh, P; Mortaz, E; Fayezi, A; Cagdas, D; Tezcan, I; Kitcharoensakkul, M; Dinauer, MC; Meyts, I; Wolach, B; Condino-Neto, A; Zerbe, CS; Holland, SM; Malech, HL; Gallin, JI; Kuhns, DB</t>
  </si>
  <si>
    <t>Hematologically important mutations: X-linked chronic granulomatous disease (fourth update)</t>
  </si>
  <si>
    <t>BLOOD CELLS MOLECULES AND DISEASES</t>
  </si>
  <si>
    <t>[Roos, Dirk; van Leeuwen, Karin; de Boer, Martin] Univ Amsterdam, Med Ctr, Sanquin Res &amp; Landsteiner Lab, Amsterdam, Netherlands; [Hsu, Amy P.; Zerbe, Christa S.; Holland, Steven M.; Malech, Harry L.; Gallin, John, I] NIAID, NIH, Lab Clin Immunol &amp; Microbiol, 9000 Rockville Pike, Bethesda, MD 20892 USA; [Priel, Debra Long; Kuhns, Douglas B.] Frederick Natl Lab Canc Res, Appl Dev Res Directorate, Neutrophil Monitoring Lab, Frederick, MD USA; [Begtrup, Amber; Brandon, Rhonda] GeneDx, Gaithersburg, MD USA; [Stasia, Marie Jose] Univ Grenoble Alpes, CEA, CNRS, IBS, F-38000 Grenoble, France; [Stasia, Marie Jose] Univ Grenoble Alpes, Chron Granulomatous Dis Diag &amp; Res Ctr CDiReC, Ctr Hosp, F-38000 Grenoble, France; [Bakri, Faris Ghalib] Univ Jordan, Infect Dis &amp; Vaccine Ctr, Amman, Jordan; [Koker, Nezihe; Koker, M. Yavuz] Erciyes Univ, Sch Med, Dept Immunol, Kayseri, Turkey; [Koker, Nezihe] Dr Sami Ulus Matern &amp; Childrens Hlth &amp; Dis Traini, Dept Pediat, Ankara, Turkey; [Madkaika, Manisha] ICMR, Natl Inst Immunohaematol, 13th Floor,KEM Hosp Campus, Mumbai 400012, Maharashtra, India; [Bravo Garcia-Morato, Maria; Valdivieso Shephard, Juan Luis] La Paz Univ Hosp, IdiPaz, Dept Immunol, Madrid, Spain; [Bravo Garcia-Morato, Maria] Ctr Biomed Network Res Rare Dis CIBERER U767, Madrid, Spain; [Roesler, Joachim] Univ Hosp Carl Gustav Carus, Dept Pediat, Dresden, Germany; [Kanegane, Hirokazu] Tokyo Med &amp; Dent Univ TMDU, Grad Sch Med &amp; Dent Sci, Dept Child Hlth &amp; Dev, Bunkyo Ku, 1-5-45 Yushima, Tokyo 1138519, Japan; [Kawai, Toshinao] Natl Ctr Child Hlth &amp; Dev, Div Immunol, Setagaya Ku, 2-10-1 Okura, Tokyo 1578535, Japan; [Di Matteo, Gigliola] Univ Roma Tor Vergata, Dept Syst Med, Rome, Italy; [Di Matteo, Gigliola] Bambino Gesu Pediat Hosp, Res Unit Primary Immunodeficiencies, Immune &amp; Infect Dis Div, Acad Dept Pediat,IRCCS, Rome, Italy; [Shahrooei, Mohammad] Specialized Immunol Lab Dr Shahrooei, Ahvaz, Iran; [Bustamante, Jacinta] Rene Descartes Univ, INSERM, Lab Human Genet Infect Dis, Necker Med Sch, U550, Paris, France; [Rawat, Amit; Vignesh, Pandiarajan] Postgrad Inst Med Educ &amp; Res, Adv Paediat Ctr, Dept Paediat, Paediat Allergy Immunol Unit, Chandigarh, India; [Mortaz, Esmaeil] Shahid Beheshti Univ Med Sci, Sch Med, Dept Immunol, Tehran, Iran; [Fayezi, Abbas] Ahvaz Jundishapur Univ Med Sci, Sch Med, Dept Allergy &amp; Clin Immunol, Ahvaz, Iran; [Cagdas, Deniz; Tezcan, Ilhan] Hacettepe Univ, Fac Med, Dept Pediat, Sect Pediat Immunol, TR-06100 Ankara, Turkey; [Kitcharoensakkul, Maleewan; Dinauer, Mary C.] Washington Univ, Sch Med, Dept Pediat, St Louis, MO 63110 USA; [Kitcharoensakkul, Maleewan; Dinauer, Mary C.] St Louis Childrens Hosp, St Louis, MO 63178 USA; [Meyts, Isabelle] Katholieke Univ Leuven, Lab Inborn Errors Immun, UZ Leuven, Dept Microbiol Immunol &amp; Transplantat, Leuven, Belgium; [Wolach, Baruch] Meir Med Ctr, Dept Pediat, Kefar Sava, Israel; [Wolach, Baruch] Meir Med Ctr, Lab Leukocyte Funct, Kefar Sava, Israel; [Condino-Neto, Antonio] Univ Sao Paulo, Inst Biomed Sci, Dept Immunol, Sao Paulo, Brazil; [Shahrooei, Mohammad] Katholieke Univ Leuven, Dept Microbiol &amp; Immunol, Clin &amp; Diagnost Immunol, Leuven, Belgium</t>
  </si>
  <si>
    <t>Roos, D (corresponding author), Sanquin Res, Plesmanlaan 125, NL-1066 CX Amsterdam, Netherlands.</t>
  </si>
  <si>
    <t>1079-9796</t>
  </si>
  <si>
    <t>Lopez-Nevado, M; Docampo-Cordeiro, J; Ramos, JT; Rodriguez-Pena, R; Gil-Lopez, C; Sanchez-Ramon, S; Gil-Herrera, J; Diaz-Madronero, MJ; Delgado-Martin, MA; Morales-Perez, P; Paz-Artal, E; Magerus, A; Rieux-Laucat, F; Allende, LM</t>
  </si>
  <si>
    <t>Next Generation Sequencing for Detecting Somatic FAS Mutations in Patients With Autoimmune Lymphoproliferative Syndrome</t>
  </si>
  <si>
    <t>[Lopez-Nevado, Marta; Diaz-Madronero, Maria J.; Delgado-Martin, Maria A.; Morales-Perez, Pablo; Paz-Artal, Estela; Allende, Luis M.] Univ Hosp 12 Octubre, Immunol Dept, Madrid, Spain; [Lopez-Nevado, Marta; Docampo-Cordeiro, Jorge; Morales-Perez, Pablo; Paz-Artal, Estela; Allende, Luis M.] Hosp 12 Octubre Imas12, Inst Invest Sanit, Madrid, Spain; [Ramos, Jose T.; Gil-Lopez, Celia] Univ Hosp Clin San Carlos, Pediat Dept, Madrid, Spain; [Rodriguez-Pena, Rebeca] Univ Hosp La Paz, Immunol Dept, Madrid, Spain; [Sanchez-Ramon, Silvia] Univ Hosp Clin San Carlos, Immunol Dept, Madrid, Spain; [Gil-Herrera, Juana] Univ Hosp Gregorio Maranon, Immunol Dept, Madrid, Spain; [Paz-Artal, Estela; Allende, Luis M.] Univ Complutense Madrid, Univ Hosp Octubre 12, Sch Med, Madrid, Spain; [Magerus, Aude; Rieux-Laucat, Frederic] Univ Paris, Imagine Inst, Lab Immunogenet Pediat Autoimmune Dis, INSERM,UMR 1163, Paris, France</t>
  </si>
  <si>
    <t>Allende, LM (corresponding author), Univ Hosp 12 Octubre, Immunol Dept, Madrid, Spain.; Allende, LM (corresponding author), Hosp 12 Octubre Imas12, Inst Invest Sanit, Madrid, Spain.; Allende, LM (corresponding author), Univ Complutense Madrid, Univ Hosp Octubre 12, Sch Med, Madrid, Spain.</t>
  </si>
  <si>
    <t>APR 29</t>
  </si>
  <si>
    <t>Shephard, JLV; Rodriguez, CP; Ferrer, CS; Lopez, DP; Criado, AB; Lopez-Granados, E; Garcia-Morato, MB</t>
  </si>
  <si>
    <t>Colitis expands the phenotype of PAAND patients: new case report and review of the literature</t>
  </si>
  <si>
    <t>RHEUMATOLOGY</t>
  </si>
  <si>
    <t>Letter</t>
  </si>
  <si>
    <t>[Valdivieso Shephard, Juan L.; Lopez-Granados, Eduardo; Bravo Garcia-Morato, Maria] La Paz Univ Hosp, Dept Immunol, Madrid, Spain; [Plasencia Rodriguez, Chamaida; Peiteado Lopez, Diana; Balsa Criado, Alejandro] La Paz Univ Hosp, Dept Rheumatol, Madrid, Spain; [Suarez Ferrer, Cristina] La Paz Univ Hosp, Dept Gastroenterol, Madrid, Spain; [Lopez-Granados, Eduardo; Bravo Garcia-Morato, Maria] Ctr Biomed Network Res Rare Dis CIBERER U767, Madrid, Spain</t>
  </si>
  <si>
    <t>Shephard, JLV (corresponding author), Paseo Castellana 261, Madrid 28046, Spain.</t>
  </si>
  <si>
    <t>1462-0324</t>
  </si>
  <si>
    <t>E316</t>
  </si>
  <si>
    <t>E317</t>
  </si>
  <si>
    <t>del Pino-Molina, L; Lopez-Granados, E; Lecrevisse, Q; Canizales, JT; Perez-Andres, M; Blanco, E; Wentink, M; Bonroy, C; Nechvatalova, J; Milota, T; Kienzler, AK; Philippe, J; Sousa, AE; van der Burg, M; Kalina, T; van Dongen, JJM; Orfao, A</t>
  </si>
  <si>
    <t>Dissection of the Pre-Germinal Center B-Cell Maturation Pathway in Common Variable Immunodeficiency Based on Standardized Flow Cytometric EuroFlow Tools</t>
  </si>
  <si>
    <t>[del Pino-Molina, Lucia; Lopez-Granados, Eduardo; Torres Canizales, Juan] La Paz Univ Hosp, Clin Immunol Dept, Madrid, Spain; [del Pino-Molina, Lucia; Lopez-Granados, Eduardo; Torres Canizales, Juan] La Paz Inst Hlth Res IdiPAZ, Lymphocyte Pathophysiol Immunodeficiencies Grp, Madrid, Spain; [del Pino-Molina, Lucia; Lopez-Granados, Eduardo; Torres Canizales, Juan] Ctr Biomed Network Res Rare Dis CIBERER U767, Madrid, Spain; [Lecrevisse, Quentin; Perez-Andres, Martin; Blanco, Elena; Orfao, Alberto] Univ Salamanca USAL, Cytometry Serv NUCLEUS, Dept Med,Inst Biomed Res Salamanca IBSAL, Clin &amp; Translat Res Program,Canc Res Ctr IBMCC,US, Salamanca, Spain; [Lecrevisse, Quentin; Perez-Andres, Martin; Blanco, Elena; Orfao, Alberto] Inst Salud Carlos III, Biomed Res Networking Ctr Consortium Oncol CIBERO, Madrid, Spain; [Wentink, Marjolein] Erasmus MC, Dept Immunol, Erasmus MC, Rotterdam, Netherlands; [Bonroy, Carolien; Philippe, Jan] Univ Hosp Ghent, Dept Lab Med, Ghent, Belgium; [Nechvatalova, Jana] Masaryk Univ, Fac Med, Dept Allergol &amp; Clin Immunol, Brno, Czech Republic; [Nechvatalova, Jana] St Annes Univ Hosp Brno, Brno, Czech Republic; [Milota, Tomas] Charles Univ Prague, Dept Immunol, Fac Med 2, Prague, Czech Republic; [Milota, Tomas] Motol Univ Hosp, Prague, Czech Republic; [Kienzler, Anne-Kathrin] Univ Oxford, Expt Med Div, Nuffield Dept Med, Oxford, England; [Sousa, Ana E.] Univ Lisbon, Fac Med, Inst Med Mol, Lisbon, Portugal; [van der Burg, Mirjam] Leiden Univ, Dept Pediat, Lab Immunol, Med Ctr, Leiden, Netherlands; [Kalina, Tomas] Charles Univ Prague, Fac Med 2, Dept Pediat Hematol &amp; Oncol, CLIP Childhood Leukemia Invest Prague, Prague, Czech Republic; [Kalina, Tomas] Univ Hosp Motol, Prague, Czech Republic; [van Dongen, Jacques J. M.] Leiden Univ, Dept Immunohematol &amp; Blood Transfus, Med Ctr LUMC, Leiden, Netherlands</t>
  </si>
  <si>
    <t>Lopez-Granados, E (corresponding author), La Paz Univ Hosp, Clin Immunol Dept, Madrid, Spain.; Lopez-Granados, E (corresponding author), La Paz Inst Hlth Res IdiPAZ, Lymphocyte Pathophysiol Immunodeficiencies Grp, Madrid, Spain.; Lopez-Granados, E (corresponding author), Ctr Biomed Network Res Rare Dis CIBERER U767, Madrid, Spain.; van Dongen, JJM (corresponding author), Leiden Univ, Dept Immunohematol &amp; Blood Transfus, Med Ctr LUMC, Leiden, Netherlands.</t>
  </si>
  <si>
    <t>FEB 17</t>
  </si>
  <si>
    <t>Sanchez, MDC; Gomez, VG; Urgelles, AS; de Sabando, DPL; Aparicio, PR; Martinez, LM; Gamarra, EA; Kreilinger, JJP; Zapata, RMR; Gutierrez, JCL; Alvarado, EA; Martin, FG; Torres, AMS; Manzano, EM; del Valle, LG; Perez-Martinez, A</t>
  </si>
  <si>
    <t>Treatment of infantile fibrosarcoma associated to an abdominal aortic aneurysm with larotrectinib: a case report</t>
  </si>
  <si>
    <t>PEDIATRIC HEMATOLOGY AND ONCOLOGY</t>
  </si>
  <si>
    <t>[Corral Sanchez, Maria Dolores; Galan Gomez, Victor; Sastre Urgelles, Ana; Plaza Lopez de Sabando, Diego; Rubio Aparicio, Pedro; Perez-Martinez, Antonio] Univ Hosp La Paz, Pediat Hematol &amp; Oncol Serv, Paseo Castellana 261, Madrid 28046, Spain; [Martinez Martinez, Leopoldo] Univ Hosp La Paz, Pediat Surg Serv, Madrid, Spain; [Alonso Gamarra, Eduardo] Univ Hosp La Paz, Pediat Radiol Serv, Madrid, Spain; [Pozo Kreilinger, Jose Juan; Regojo Zapata, Rita Maria] Univ Hosp La Paz, Anath Pathol Serv, Madrid, Spain; [Lopez Gutierrez, Juan Carlos] Univ Hosp La Paz, Vasc Congenital Anomalies Unit, Madrid, Spain; [Antolin Alvarado, Eugenia] Univ Hosp La Paz, Obstet &amp; Gynecol Serv, Madrid, Spain; [Gomez Martin, Felipe] Univ Hosp La Paz, Neonatol Serv, Madrid, Spain; [Sanchez Torres, Ana Maria] Univ Hosp La Paz, Vasc Surg Serv, Madrid, Spain; [Marin Manzano, Elena; Gonzalez del Valle, Luis] Univ Hosp La Paz, Pharm Serv, Madrid, Spain; [Perez-Martinez, Antonio] Univ Autonoma Madrid, Madrid, Spain</t>
  </si>
  <si>
    <t>Perez-Martinez, A (corresponding author), Univ Hosp La Paz, Pediat Hematol &amp; Oncol Serv, Paseo Castellana 261, Madrid 28046, Spain.</t>
  </si>
  <si>
    <t>0888-0018</t>
  </si>
  <si>
    <t>JUL 12</t>
  </si>
  <si>
    <t>Colmenero-Velazquez, A; Esteso, G; del Rosal, T; Apalategui, AC; Reyburn, H; Lopez-Granados, E</t>
  </si>
  <si>
    <t>Marked changes in innate immunity associated with a mild course of COVID-19 in identical twins with athymia and absent circulating T cells</t>
  </si>
  <si>
    <t>JOURNAL OF ALLERGY AND CLINICAL IMMUNOLOGY</t>
  </si>
  <si>
    <t>[Colmenero-Velazquez, Argentina; Lopez-Granados, Eduardo] La Paz Univ Hosp, Dept Immunol, Madrid, Spain; [Esteso, Gloria; Apalategui, Ane Calvo; Reyburn, Hugh] CNB CSIC, Dept Immunol &amp; Oncol, Madrid, Spain; [del Rosal, Teresa] La Paz Univ Hosp, Pediat Infect Dis Dept, Madrid, Spain; [del Rosal, Teresa] IdiPAZ, La Paz Inst Biomed Res, Pediat Resp Syst &amp; Neurol Infect &amp; Host Immune Re, Madrid, Spain; [del Rosal, Teresa; Lopez-Granados, Eduardo] Rare Dis Network Res Ctr CIBERER U767, Madrid, Spain; [Lopez-Granados, Eduardo] IdiPAZ, La Paz Inst Biomed Res, Lymphocyte Pathophysiol Grp, Madrid, Spain</t>
  </si>
  <si>
    <t>Lopez-Granados, E (corresponding author), La Paz Univ Hosp, Dept Immunol, Madrid, Spain.; Lopez-Granados, E (corresponding author), Rare Dis Network Res Ctr CIBERER U767, Madrid, Spain.; Lopez-Granados, E (corresponding author), IdiPAZ, La Paz Inst Biomed Res, Lymphocyte Pathophysiol Grp, Madrid, Spain.</t>
  </si>
  <si>
    <t>0091-6749</t>
  </si>
  <si>
    <t>FEB</t>
  </si>
  <si>
    <t>Alonso, L; Mendez-Echevarria, A; Rudilla, F; Mozo, Y; Soler-Palacin, P; Sisinni, L; Bueno, D; Riviere, J; de Paz, R; Sanchez-Zapardiel, E; Querol, S; Rodriguez-Pena, R; Lopez-Granados, E; Gimeno, R; de Heredia, CD; Perez-Martinez, A</t>
  </si>
  <si>
    <t>Failure of Viral-Specific T Cells Administered in Pre-transplant Settings in Children with Inborn Errors of Immunity</t>
  </si>
  <si>
    <t>JOURNAL OF CLINICAL IMMUNOLOGY</t>
  </si>
  <si>
    <t>[Alonso, Laura; Diaz de Heredia, Cristina] Hosp Valle De Hebron, HSCT Dept, Barcelona, Spain; [Mendez-Echevarria, Ana] La Paz Univ Hosp, Paediat Infect Dis Dept, Madrid, Spain; [Mendez-Echevarria, Ana] Translat Res Network Pediat Infect Dis RITIP, Paseo Castellana 261, Madrid 28046, Spain; [Rudilla, Francesc] Banc Sang &amp; Teixits, Immunogenet &amp; Histocompatibil Lab, Barcelona, Spain; [Soler-Palacin, Pere; Riviere, Jacques] Univ Autonoma Barcelona, Pediat Infect Dis &amp; Immunodeficiencies Unit, Vall dHebron Res Inst, Hosp Univ Vall dHebron, Barcelona, Spain; [Soler-Palacin, Pere; Riviere, Jacques] Jeffrey Model Fdn Excellence Ctr, Barcelona, Spain; [Mozo, Yasmina; Sisinni, Luisa; Bueno, David; Perez-Martinez, Antonio] La Paz Univ Hosp, Paediat Hematooncol Dept, Madrid, Spain; [Mozo, Yasmina; Sisinni, Luisa; Bueno, David; Perez-Martinez, Antonio] La Paz Inst Hlth Res IdiPAZ, Translat Res Pediat Oncol Hematopoiet Transplanta, Madrid, Spain; [de Paz, Raquel] La Paz Univ Hosp, Dept Hematol, Madrid, Spain; [Sanchez-Zapardiel, Elena; Rodriguez-Pena, Rebeca; Lopez-Granados, Eduardo] La Paz Univ Hosp, Dept Immunol, Madrid, Spain; [Sanchez-Zapardiel, Elena; Rodriguez-Pena, Rebeca; Lopez-Granados, Eduardo] IdiPAZ Inst Hlth Res, Madrid, Spain; [Querol, Sergi] Ctr Freder Duran &amp; Jorda, Cellular Therapy Unit, Cord Blood Bank, Barcelona, Spain; [Gimeno, Ramon] Hosp Mar, Dept Pathol, Immunol Lab, Barcelona, Spain</t>
  </si>
  <si>
    <t>Mendez-Echevarria, A (corresponding author), La Paz Univ Hosp, Paediat Infect Dis Dept, Madrid, Spain.; Mendez-Echevarria, A (corresponding author), Translat Res Network Pediat Infect Dis RITIP, Paseo Castellana 261, Madrid 28046, Spain.</t>
  </si>
  <si>
    <t>0271-9142</t>
  </si>
  <si>
    <t>MAY</t>
  </si>
  <si>
    <t>Feito-Rodriguez, M; Mayor-Ibarguren, A; Camara-Hijon, C; Montero-Vega, D; Servera-Negre, G; Ruiz-Bravo, E; Nozal, P; Rodriguez-Peralto, JL; Enguita, AB; Bravo-Gallego, LY; Granados-Fernandez, M; Fernandez-Alcalde, C; Fernandez-Heredero, A; Alonso-Riano, M; Jimenez-Yuste, V; Nuno-Gonzalez, A; De Lucas-Laguna, R; Lopez-Granados, E; Herranz-Pinto, P</t>
  </si>
  <si>
    <t>Chilblain-like lesions and COVID-19 infection: A prospective observational study at Spain's ground zero</t>
  </si>
  <si>
    <t>JOURNAL OF THE AMERICAN ACADEMY OF DERMATOLOGY</t>
  </si>
  <si>
    <t>[Feito-Rodriguez, Marta; Mayor-Ibarguren, Ander; Servera-Negre, Guillermo; Nuno-Gonzalez, Almudena; De Lucas-Laguna, Raul; Herranz-Pinto, Pedro] La Paz Univ Hosp, Dept Dermatol, Paseo Castellana 261, Madrid 28046, Spain; [Camara-Hijon, Carmen; Nozal, Pilar; Bravo-Gallego, Luz Yadira; Jimenez-Yuste, Victor; Lopez-Granados, Eduardo] La Paz Univ Hosp, Dept Clin Immunol, Madrid, Spain; [Montero-Vega, Dolores] La Paz Univ Hosp, Dept Microbiol, Madrid, Spain; [Ruiz-Bravo, Elena] La Paz Univ Hosp, Dept Pathol, Madrid, Spain; [Rodriguez-Peralto, Jose Luis; Enguita, Ana Belen; Alonso-Riano, Marina] Doce Octubre Univ Hosp, Dept Pathol, Madrid, Spain; [Granados-Fernandez, Mari; Fernandez-Alcalde, Celia] La Paz Univ Hosp, Dept Ophthalmol, Madrid, Spain; [Fernandez-Heredero, Alvaro] La Paz Univ Hosp, Dept Vasc Surg, Madrid, Spain; [Herranz-Pinto, Pedro] La Paz Univ Hosp, Dept Hematol, Madrid, Spain</t>
  </si>
  <si>
    <t>Feito-Rodriguez, M (corresponding author), La Paz Univ Hosp, Dept Dermatol, Paseo Castellana 261, Madrid 28046, Spain.</t>
  </si>
  <si>
    <t>0190-9622</t>
  </si>
  <si>
    <t>Murillo-Sanjuan, L; Gonzalez-Vicent, M; Aparicio, BA; Serra, IB; Villa, AR; Oficialdegui, MLU; Lopez-Duarte, M; Belendez-Bieler, C; Urgelles, AS; Navarro, JS; Diaz-de-Heredia, C</t>
  </si>
  <si>
    <t>Survival and toxicity outcomes of hematopoietic stem cell transplantation for pediatric patients with Fanconi anemia: a unified multicentric national study from the Spanish Working Group for Bone Marrow Transplantation in Children</t>
  </si>
  <si>
    <t>BONE MARROW TRANSPLANTATION</t>
  </si>
  <si>
    <t>[Murillo-Sanjuan, L.; Uria Oficialdegui, M. L.; Diaz-de-Heredia, C.] Hosp Univ Vall dHebron, Dept Pediat Oncol &amp; Hematol, Barcelona, Spain; [Gonzalez-Vicent, M.; Sevilla Navarro, J.] Hosp Infantil Univ Nino Jesus, Dept Pediat Hematooncol, Madrid, Spain; [Argiles Aparicio, B.] Hosp Univ &amp; Politecn La Fe, Pediat Hematol Unit, Valencia, Spain; [Badell Serra, I] Hosp Santa Creu &amp; Sant Pau, Pediat Hematopoiet Transplant Unit, Barcelona, Spain; [Rodriguez Villa, A.] Hosp Univ Reina Sofia, Pediat Hematol &amp; Oncol Unit, Cordoba, Spain; [Lopez-Duarte, M.] Hosp Univ Marques Valdecilla, Hematol Dept, Santander, Spain; [Belendez-Bieler, C.] Hosp Gen Univ Gregorio Maranon, Pediat Oncol &amp; Hematol Sect, Madrid, Spain; [Sastre Urgelles, A.] Hosp Univ La Paz, Pediat Hematol &amp; Oncol Unit, Madrid, Spain</t>
  </si>
  <si>
    <t>Diaz-de-Heredia, C (corresponding author), Hosp Univ Vall dHebron, Dept Pediat Oncol &amp; Hematol, Barcelona, Spain.</t>
  </si>
  <si>
    <t>0268-3369</t>
  </si>
  <si>
    <t>Fernandez, L; Polo, LC; Garcia-Morato, MB; Valls, ABE; Ruiz-Bravo, E; Munoz-Cabello, P; Ibanez, K; Rodriguez-Laguna, L; Martin-Arenas, R; Ortega, M; Palomares-Bralo, M; del Pozo, A; Garcia-Guereta, L; Garcia-Minaur, S; Lapunzina, P; Vallespin, E</t>
  </si>
  <si>
    <t>Molecular and histologic insights on early onset cardiomyopathy in Danon disease females</t>
  </si>
  <si>
    <t>CLINICAL GENETICS</t>
  </si>
  <si>
    <t>[Fernandez, Luis; Casamayor Polo, Laura; Bravo Garcia-Morato, Maria; Munoz-Cabello, Patricia; Ibanez, Kristina; Rodriguez-Laguna, Lara; Martin-Arenas, Ruben; Palomares-Bralo, Maria; del Pozo, Angela; Garcia-Minaur, Sixto; Lapunzina, Pablo; Vallespin, Elena] Hosp Univ La Paz, Inst Med &amp; Mol Genet INGEMM, Univ La Paz Res Inst IdiPAZ, Madrid, Spain; [Fernandez, Luis; Casamayor Polo, Laura; Bravo Garcia-Morato, Maria; Munoz-Cabello, Patricia; Ibanez, Kristina; Rodriguez-Laguna, Lara; Martin-Arenas, Ruben; Palomares-Bralo, Maria; del Pozo, Angela; Garcia-Minaur, Sixto; Lapunzina, Pablo; Vallespin, Elena] Inst Salud Carlos III ISCIII, Biomed Res Network Rare Dis CIBERER, CB06-07-1005,U753, Madrid, Spain; [Enguita Valls, Ana Belen] Hosp Univ 12 Octubre, Dept Anat Pathol, Madrid, Spain; [Ruiz-Bravo, Elena] Hosp Univ La Paz, Dept Anat Pathol, Madrid, Spain; [Ortega, Marta; Garcia-Guereta, Luis] Hosp Univ La Paz, Dept Pediat Cardiol, Madrid, Spain</t>
  </si>
  <si>
    <t>Fernandez, L (corresponding author), Hosp Univ La Paz, Inst Genet Med &amp; Mol INGEMM, Bloque Quirurg,Planta SS,Paseo Castellana 261, Madrid 28046, Spain.</t>
  </si>
  <si>
    <t>0009-9163</t>
  </si>
  <si>
    <t>MAR</t>
  </si>
  <si>
    <t>1º CUARTIL</t>
  </si>
  <si>
    <t>1º DECIL</t>
  </si>
  <si>
    <t>Q1</t>
  </si>
  <si>
    <t>SI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</si>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</sst>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29"/>
  <sheetViews>
    <sheetView tabSelected="1" zoomScalePageLayoutView="0" workbookViewId="0" topLeftCell="A1">
      <selection activeCell="A1" sqref="A1:IV16384"/>
    </sheetView>
  </sheetViews>
  <sheetFormatPr defaultColWidth="16.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6.42187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6.42187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2.863</v>
      </c>
      <c r="G5" s="7" t="str">
        <f>VLOOKUP(N5,'[1]Revistas'!$B$2:$H$62913,3,FALSE)</f>
        <v>Q2</v>
      </c>
      <c r="H5" s="7" t="str">
        <f>VLOOKUP(N5,'[1]Revistas'!$B$2:$H$62913,4,FALSE)</f>
        <v>PEDIATRICS</v>
      </c>
      <c r="I5" s="7" t="str">
        <f>VLOOKUP(N5,'[1]Revistas'!$B$2:$H$62913,5,FALSE)</f>
        <v>40/129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8</v>
      </c>
      <c r="R5" s="7">
        <v>9</v>
      </c>
      <c r="S5" s="7" t="s">
        <v>28</v>
      </c>
      <c r="T5" s="7">
        <v>760</v>
      </c>
    </row>
    <row r="6" spans="2:20" s="1" customFormat="1" ht="15">
      <c r="B6" s="6" t="s">
        <v>29</v>
      </c>
      <c r="C6" s="6" t="s">
        <v>30</v>
      </c>
      <c r="D6" s="6" t="s">
        <v>31</v>
      </c>
      <c r="E6" s="7" t="s">
        <v>23</v>
      </c>
      <c r="F6" s="7">
        <f>VLOOKUP(N6,'[1]Revistas'!$B$2:$H$62913,2,FALSE)</f>
        <v>9.423</v>
      </c>
      <c r="G6" s="7" t="str">
        <f>VLOOKUP(N6,'[1]Revistas'!$B$2:$H$62913,3,FALSE)</f>
        <v>Q1</v>
      </c>
      <c r="H6" s="7" t="str">
        <f>VLOOKUP(N6,'[1]Revistas'!$B$2:$H$62913,4,FALSE)</f>
        <v>CELL BIOLOGY</v>
      </c>
      <c r="I6" s="7" t="str">
        <f>VLOOKUP(N6,'[1]Revistas'!$B$2:$H$62913,5,FALSE)</f>
        <v>33/195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15</v>
      </c>
      <c r="N6" s="7" t="s">
        <v>34</v>
      </c>
      <c r="O6" s="7" t="s">
        <v>35</v>
      </c>
      <c r="P6" s="7">
        <v>2021</v>
      </c>
      <c r="Q6" s="7">
        <v>36</v>
      </c>
      <c r="R6" s="7">
        <v>8</v>
      </c>
      <c r="S6" s="7" t="s">
        <v>28</v>
      </c>
      <c r="T6" s="7">
        <v>109570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7.561</v>
      </c>
      <c r="G7" s="7" t="str">
        <f>VLOOKUP(N7,'[1]Revistas'!$B$2:$H$62913,3,FALSE)</f>
        <v>Q1</v>
      </c>
      <c r="H7" s="7" t="str">
        <f>VLOOKUP(N7,'[1]Revistas'!$B$2:$H$62913,4,FALSE)</f>
        <v>IMMUNOLOGY</v>
      </c>
      <c r="I7" s="7" t="str">
        <f>VLOOKUP(N7,'[1]Revistas'!$B$2:$H$62913,5,FALSE)</f>
        <v>24/162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1</v>
      </c>
      <c r="N7" s="7" t="s">
        <v>41</v>
      </c>
      <c r="O7" s="7" t="s">
        <v>42</v>
      </c>
      <c r="P7" s="7">
        <v>2021</v>
      </c>
      <c r="Q7" s="7">
        <v>12</v>
      </c>
      <c r="R7" s="7" t="s">
        <v>28</v>
      </c>
      <c r="S7" s="7" t="s">
        <v>28</v>
      </c>
      <c r="T7" s="7">
        <v>671755</v>
      </c>
    </row>
    <row r="8" spans="2:20" s="1" customFormat="1" ht="15">
      <c r="B8" s="6" t="s">
        <v>43</v>
      </c>
      <c r="C8" s="6" t="s">
        <v>44</v>
      </c>
      <c r="D8" s="6" t="s">
        <v>45</v>
      </c>
      <c r="E8" s="7" t="s">
        <v>46</v>
      </c>
      <c r="F8" s="7">
        <f>VLOOKUP(N8,'[1]Revistas'!$B$2:$H$62913,2,FALSE)</f>
        <v>3.969</v>
      </c>
      <c r="G8" s="7" t="str">
        <f>VLOOKUP(N8,'[1]Revistas'!$B$2:$H$62913,3,FALSE)</f>
        <v>Q3</v>
      </c>
      <c r="H8" s="7" t="str">
        <f>VLOOKUP(N8,'[1]Revistas'!$B$2:$H$62913,4,FALSE)</f>
        <v>IMMUNOLOGY</v>
      </c>
      <c r="I8" s="7" t="str">
        <f>VLOOKUP(N8,'[1]Revistas'!$B$2:$H$62913,5,FALSE)</f>
        <v>88/162</v>
      </c>
      <c r="J8" s="7" t="str">
        <f>VLOOKUP(N8,'[1]Revistas'!$B$2:$H$62913,6,FALSE)</f>
        <v>NO</v>
      </c>
      <c r="K8" s="7" t="s">
        <v>47</v>
      </c>
      <c r="L8" s="7" t="s">
        <v>48</v>
      </c>
      <c r="M8" s="7">
        <v>0</v>
      </c>
      <c r="N8" s="7" t="s">
        <v>49</v>
      </c>
      <c r="O8" s="7" t="s">
        <v>27</v>
      </c>
      <c r="P8" s="7">
        <v>2021</v>
      </c>
      <c r="Q8" s="7">
        <v>230</v>
      </c>
      <c r="R8" s="7" t="s">
        <v>28</v>
      </c>
      <c r="S8" s="7" t="s">
        <v>28</v>
      </c>
      <c r="T8" s="7">
        <v>108812</v>
      </c>
    </row>
    <row r="9" spans="2:20" s="1" customFormat="1" ht="15">
      <c r="B9" s="6" t="s">
        <v>50</v>
      </c>
      <c r="C9" s="6" t="s">
        <v>51</v>
      </c>
      <c r="D9" s="6" t="s">
        <v>52</v>
      </c>
      <c r="E9" s="7" t="s">
        <v>53</v>
      </c>
      <c r="F9" s="7">
        <f>VLOOKUP(N9,'[1]Revistas'!$B$2:$H$62913,2,FALSE)</f>
        <v>4.064</v>
      </c>
      <c r="G9" s="7" t="str">
        <f>VLOOKUP(N9,'[1]Revistas'!$B$2:$H$62913,3,FALSE)</f>
        <v>Q2</v>
      </c>
      <c r="H9" s="7" t="str">
        <f>VLOOKUP(N9,'[1]Revistas'!$B$2:$H$62913,4,FALSE)</f>
        <v>PATHOLOGY</v>
      </c>
      <c r="I9" s="7" t="str">
        <f>VLOOKUP(N9,'[1]Revistas'!$B$2:$H$62913,5,FALSE)</f>
        <v>23/77</v>
      </c>
      <c r="J9" s="7" t="str">
        <f>VLOOKUP(N9,'[1]Revistas'!$B$2:$H$62913,6,FALSE)</f>
        <v>NO</v>
      </c>
      <c r="K9" s="7" t="s">
        <v>54</v>
      </c>
      <c r="L9" s="7" t="s">
        <v>28</v>
      </c>
      <c r="M9" s="7">
        <v>0</v>
      </c>
      <c r="N9" s="7" t="s">
        <v>55</v>
      </c>
      <c r="O9" s="7" t="s">
        <v>56</v>
      </c>
      <c r="P9" s="7">
        <v>2021</v>
      </c>
      <c r="Q9" s="7">
        <v>479</v>
      </c>
      <c r="R9" s="7" t="s">
        <v>57</v>
      </c>
      <c r="S9" s="7" t="s">
        <v>58</v>
      </c>
      <c r="T9" s="7" t="s">
        <v>58</v>
      </c>
    </row>
    <row r="10" spans="2:20" s="1" customFormat="1" ht="15">
      <c r="B10" s="6" t="s">
        <v>59</v>
      </c>
      <c r="C10" s="6" t="s">
        <v>60</v>
      </c>
      <c r="D10" s="6" t="s">
        <v>61</v>
      </c>
      <c r="E10" s="7" t="s">
        <v>23</v>
      </c>
      <c r="F10" s="7">
        <f>VLOOKUP(N10,'[1]Revistas'!$B$2:$H$62913,2,FALSE)</f>
        <v>3.039</v>
      </c>
      <c r="G10" s="7" t="str">
        <f>VLOOKUP(N10,'[1]Revistas'!$B$2:$H$62913,3,FALSE)</f>
        <v>Q3</v>
      </c>
      <c r="H10" s="7" t="str">
        <f>VLOOKUP(N10,'[1]Revistas'!$B$2:$H$62913,4,FALSE)</f>
        <v>HEMATOLOGY</v>
      </c>
      <c r="I10" s="7" t="str">
        <f>VLOOKUP(N10,'[1]Revistas'!$B$2:$H$62913,5,FALSE)</f>
        <v>47/76</v>
      </c>
      <c r="J10" s="7" t="str">
        <f>VLOOKUP(N10,'[1]Revistas'!$B$2:$H$62913,6,FALSE)</f>
        <v>NO</v>
      </c>
      <c r="K10" s="7" t="s">
        <v>62</v>
      </c>
      <c r="L10" s="7" t="s">
        <v>63</v>
      </c>
      <c r="M10" s="7">
        <v>2</v>
      </c>
      <c r="N10" s="7" t="s">
        <v>64</v>
      </c>
      <c r="O10" s="7" t="s">
        <v>27</v>
      </c>
      <c r="P10" s="7">
        <v>2021</v>
      </c>
      <c r="Q10" s="7">
        <v>90</v>
      </c>
      <c r="R10" s="7" t="s">
        <v>28</v>
      </c>
      <c r="S10" s="7" t="s">
        <v>28</v>
      </c>
      <c r="T10" s="7">
        <v>102587</v>
      </c>
    </row>
    <row r="11" spans="2:20" s="1" customFormat="1" ht="15">
      <c r="B11" s="6" t="s">
        <v>65</v>
      </c>
      <c r="C11" s="6" t="s">
        <v>66</v>
      </c>
      <c r="D11" s="6" t="s">
        <v>38</v>
      </c>
      <c r="E11" s="7" t="s">
        <v>23</v>
      </c>
      <c r="F11" s="7">
        <f>VLOOKUP(N11,'[1]Revistas'!$B$2:$H$62913,2,FALSE)</f>
        <v>7.561</v>
      </c>
      <c r="G11" s="7" t="str">
        <f>VLOOKUP(N11,'[1]Revistas'!$B$2:$H$62913,3,FALSE)</f>
        <v>Q1</v>
      </c>
      <c r="H11" s="7" t="str">
        <f>VLOOKUP(N11,'[1]Revistas'!$B$2:$H$62913,4,FALSE)</f>
        <v>IMMUNOLOGY</v>
      </c>
      <c r="I11" s="7" t="str">
        <f>VLOOKUP(N11,'[1]Revistas'!$B$2:$H$62913,5,FALSE)</f>
        <v>24/162</v>
      </c>
      <c r="J11" s="7" t="str">
        <f>VLOOKUP(N11,'[1]Revistas'!$B$2:$H$62913,6,FALSE)</f>
        <v>NO</v>
      </c>
      <c r="K11" s="7" t="s">
        <v>67</v>
      </c>
      <c r="L11" s="7" t="s">
        <v>68</v>
      </c>
      <c r="M11" s="7">
        <v>1</v>
      </c>
      <c r="N11" s="7" t="s">
        <v>41</v>
      </c>
      <c r="O11" s="7" t="s">
        <v>69</v>
      </c>
      <c r="P11" s="7">
        <v>2021</v>
      </c>
      <c r="Q11" s="7">
        <v>12</v>
      </c>
      <c r="R11" s="7" t="s">
        <v>28</v>
      </c>
      <c r="S11" s="7" t="s">
        <v>28</v>
      </c>
      <c r="T11" s="7">
        <v>656356</v>
      </c>
    </row>
    <row r="12" spans="2:20" s="1" customFormat="1" ht="15">
      <c r="B12" s="6" t="s">
        <v>70</v>
      </c>
      <c r="C12" s="6" t="s">
        <v>71</v>
      </c>
      <c r="D12" s="6" t="s">
        <v>72</v>
      </c>
      <c r="E12" s="7" t="s">
        <v>73</v>
      </c>
      <c r="F12" s="7">
        <f>VLOOKUP(N12,'[1]Revistas'!$B$2:$H$62913,2,FALSE)</f>
        <v>7.58</v>
      </c>
      <c r="G12" s="7" t="str">
        <f>VLOOKUP(N12,'[1]Revistas'!$B$2:$H$62913,3,FALSE)</f>
        <v>Q1</v>
      </c>
      <c r="H12" s="7" t="str">
        <f>VLOOKUP(N12,'[1]Revistas'!$B$2:$H$62913,4,FALSE)</f>
        <v>RHEUMATOLOGY</v>
      </c>
      <c r="I12" s="7" t="str">
        <f>VLOOKUP(N12,'[1]Revistas'!$B$2:$H$62913,5,FALSE)</f>
        <v>5 DE 34</v>
      </c>
      <c r="J12" s="7" t="str">
        <f>VLOOKUP(N12,'[1]Revistas'!$B$2:$H$62913,6,FALSE)</f>
        <v>NO</v>
      </c>
      <c r="K12" s="7" t="s">
        <v>74</v>
      </c>
      <c r="L12" s="7" t="s">
        <v>75</v>
      </c>
      <c r="M12" s="7">
        <v>0</v>
      </c>
      <c r="N12" s="7" t="s">
        <v>76</v>
      </c>
      <c r="O12" s="7" t="s">
        <v>27</v>
      </c>
      <c r="P12" s="7">
        <v>2021</v>
      </c>
      <c r="Q12" s="7">
        <v>60</v>
      </c>
      <c r="R12" s="7">
        <v>9</v>
      </c>
      <c r="S12" s="7" t="s">
        <v>77</v>
      </c>
      <c r="T12" s="7" t="s">
        <v>78</v>
      </c>
    </row>
    <row r="13" spans="2:20" s="1" customFormat="1" ht="15">
      <c r="B13" s="6" t="s">
        <v>79</v>
      </c>
      <c r="C13" s="6" t="s">
        <v>80</v>
      </c>
      <c r="D13" s="6" t="s">
        <v>38</v>
      </c>
      <c r="E13" s="7" t="s">
        <v>23</v>
      </c>
      <c r="F13" s="7">
        <f>VLOOKUP(N13,'[1]Revistas'!$B$2:$H$62913,2,FALSE)</f>
        <v>7.561</v>
      </c>
      <c r="G13" s="7" t="str">
        <f>VLOOKUP(N13,'[1]Revistas'!$B$2:$H$62913,3,FALSE)</f>
        <v>Q1</v>
      </c>
      <c r="H13" s="7" t="str">
        <f>VLOOKUP(N13,'[1]Revistas'!$B$2:$H$62913,4,FALSE)</f>
        <v>IMMUNOLOGY</v>
      </c>
      <c r="I13" s="7" t="str">
        <f>VLOOKUP(N13,'[1]Revistas'!$B$2:$H$62913,5,FALSE)</f>
        <v>24/162</v>
      </c>
      <c r="J13" s="7" t="str">
        <f>VLOOKUP(N13,'[1]Revistas'!$B$2:$H$62913,6,FALSE)</f>
        <v>NO</v>
      </c>
      <c r="K13" s="7" t="s">
        <v>81</v>
      </c>
      <c r="L13" s="7" t="s">
        <v>82</v>
      </c>
      <c r="M13" s="7">
        <v>2</v>
      </c>
      <c r="N13" s="7" t="s">
        <v>41</v>
      </c>
      <c r="O13" s="7" t="s">
        <v>83</v>
      </c>
      <c r="P13" s="7">
        <v>2021</v>
      </c>
      <c r="Q13" s="7">
        <v>11</v>
      </c>
      <c r="R13" s="7" t="s">
        <v>28</v>
      </c>
      <c r="S13" s="7" t="s">
        <v>28</v>
      </c>
      <c r="T13" s="7">
        <v>603972</v>
      </c>
    </row>
    <row r="14" spans="2:20" s="1" customFormat="1" ht="15">
      <c r="B14" s="6" t="s">
        <v>84</v>
      </c>
      <c r="C14" s="6" t="s">
        <v>85</v>
      </c>
      <c r="D14" s="6" t="s">
        <v>86</v>
      </c>
      <c r="E14" s="7" t="s">
        <v>23</v>
      </c>
      <c r="F14" s="7">
        <f>VLOOKUP(N14,'[1]Revistas'!$B$2:$H$62913,2,FALSE)</f>
        <v>1.969</v>
      </c>
      <c r="G14" s="7" t="str">
        <f>VLOOKUP(N14,'[1]Revistas'!$B$2:$H$62913,3,FALSE)</f>
        <v>Q3</v>
      </c>
      <c r="H14" s="7" t="str">
        <f>VLOOKUP(N14,'[1]Revistas'!$B$2:$H$62913,4,FALSE)</f>
        <v>PEDIATRICS</v>
      </c>
      <c r="I14" s="7" t="str">
        <f>VLOOKUP(N14,'[1]Revistas'!$B$2:$H$62913,5,FALSE)</f>
        <v>77/129</v>
      </c>
      <c r="J14" s="7" t="str">
        <f>VLOOKUP(N14,'[1]Revistas'!$B$2:$H$62913,6,FALSE)</f>
        <v>NO</v>
      </c>
      <c r="K14" s="7" t="s">
        <v>87</v>
      </c>
      <c r="L14" s="7" t="s">
        <v>88</v>
      </c>
      <c r="M14" s="7">
        <v>0</v>
      </c>
      <c r="N14" s="7" t="s">
        <v>89</v>
      </c>
      <c r="O14" s="7" t="s">
        <v>90</v>
      </c>
      <c r="P14" s="7">
        <v>2021</v>
      </c>
      <c r="Q14" s="7">
        <v>38</v>
      </c>
      <c r="R14" s="7">
        <v>5</v>
      </c>
      <c r="S14" s="7">
        <v>504</v>
      </c>
      <c r="T14" s="7">
        <v>509</v>
      </c>
    </row>
    <row r="15" spans="2:20" s="1" customFormat="1" ht="15">
      <c r="B15" s="6" t="s">
        <v>91</v>
      </c>
      <c r="C15" s="6" t="s">
        <v>92</v>
      </c>
      <c r="D15" s="6" t="s">
        <v>93</v>
      </c>
      <c r="E15" s="7" t="s">
        <v>73</v>
      </c>
      <c r="F15" s="7">
        <f>VLOOKUP(N15,'[1]Revistas'!$B$2:$H$62913,2,FALSE)</f>
        <v>10.793</v>
      </c>
      <c r="G15" s="7" t="str">
        <f>VLOOKUP(N15,'[1]Revistas'!$B$2:$H$62913,3,FALSE)</f>
        <v>Q1</v>
      </c>
      <c r="H15" s="7" t="str">
        <f>VLOOKUP(N15,'[1]Revistas'!$B$2:$H$62913,4,FALSE)</f>
        <v>IMMUNOLOGY</v>
      </c>
      <c r="I15" s="7" t="str">
        <f>VLOOKUP(N15,'[1]Revistas'!$B$2:$H$62913,5,FALSE)</f>
        <v>15/162</v>
      </c>
      <c r="J15" s="7" t="str">
        <f>VLOOKUP(N15,'[1]Revistas'!$B$2:$H$62913,6,FALSE)</f>
        <v>SI</v>
      </c>
      <c r="K15" s="7" t="s">
        <v>94</v>
      </c>
      <c r="L15" s="7" t="s">
        <v>95</v>
      </c>
      <c r="M15" s="7">
        <v>3</v>
      </c>
      <c r="N15" s="7" t="s">
        <v>96</v>
      </c>
      <c r="O15" s="7" t="s">
        <v>97</v>
      </c>
      <c r="P15" s="7">
        <v>2021</v>
      </c>
      <c r="Q15" s="7">
        <v>147</v>
      </c>
      <c r="R15" s="7">
        <v>2</v>
      </c>
      <c r="S15" s="7">
        <v>567</v>
      </c>
      <c r="T15" s="7">
        <v>568</v>
      </c>
    </row>
    <row r="16" spans="2:20" s="1" customFormat="1" ht="15">
      <c r="B16" s="6" t="s">
        <v>98</v>
      </c>
      <c r="C16" s="6" t="s">
        <v>99</v>
      </c>
      <c r="D16" s="6" t="s">
        <v>100</v>
      </c>
      <c r="E16" s="7" t="s">
        <v>23</v>
      </c>
      <c r="F16" s="7">
        <f>VLOOKUP(N16,'[1]Revistas'!$B$2:$H$62913,2,FALSE)</f>
        <v>8.317</v>
      </c>
      <c r="G16" s="7" t="str">
        <f>VLOOKUP(N16,'[1]Revistas'!$B$2:$H$62913,3,FALSE)</f>
        <v>Q1</v>
      </c>
      <c r="H16" s="7" t="str">
        <f>VLOOKUP(N16,'[1]Revistas'!$B$2:$H$62913,4,FALSE)</f>
        <v>IMMUNOLOGY</v>
      </c>
      <c r="I16" s="7" t="str">
        <f>VLOOKUP(N16,'[1]Revistas'!$B$2:$H$62913,5,FALSE)</f>
        <v>22/162</v>
      </c>
      <c r="J16" s="7" t="str">
        <f>VLOOKUP(N16,'[1]Revistas'!$B$2:$H$62913,6,FALSE)</f>
        <v>NO</v>
      </c>
      <c r="K16" s="7" t="s">
        <v>101</v>
      </c>
      <c r="L16" s="7" t="s">
        <v>102</v>
      </c>
      <c r="M16" s="7">
        <v>0</v>
      </c>
      <c r="N16" s="7" t="s">
        <v>103</v>
      </c>
      <c r="O16" s="7" t="s">
        <v>104</v>
      </c>
      <c r="P16" s="7">
        <v>2021</v>
      </c>
      <c r="Q16" s="7">
        <v>41</v>
      </c>
      <c r="R16" s="7">
        <v>4</v>
      </c>
      <c r="S16" s="7">
        <v>748</v>
      </c>
      <c r="T16" s="7">
        <v>755</v>
      </c>
    </row>
    <row r="17" spans="2:20" s="1" customFormat="1" ht="15">
      <c r="B17" s="6" t="s">
        <v>105</v>
      </c>
      <c r="C17" s="6" t="s">
        <v>106</v>
      </c>
      <c r="D17" s="6" t="s">
        <v>107</v>
      </c>
      <c r="E17" s="7" t="s">
        <v>73</v>
      </c>
      <c r="F17" s="7">
        <f>VLOOKUP(N17,'[1]Revistas'!$B$2:$H$62913,2,FALSE)</f>
        <v>11.527</v>
      </c>
      <c r="G17" s="7" t="str">
        <f>VLOOKUP(N17,'[1]Revistas'!$B$2:$H$62913,3,FALSE)</f>
        <v>Q1</v>
      </c>
      <c r="H17" s="7" t="str">
        <f>VLOOKUP(N17,'[1]Revistas'!$B$2:$H$62913,4,FALSE)</f>
        <v>DERMATOLOGY</v>
      </c>
      <c r="I17" s="7" t="str">
        <f>VLOOKUP(N17,'[1]Revistas'!$B$2:$H$62913,5,FALSE)</f>
        <v>1 DE 68</v>
      </c>
      <c r="J17" s="7" t="str">
        <f>VLOOKUP(N17,'[1]Revistas'!$B$2:$H$62913,6,FALSE)</f>
        <v>SI</v>
      </c>
      <c r="K17" s="7" t="s">
        <v>108</v>
      </c>
      <c r="L17" s="7" t="s">
        <v>109</v>
      </c>
      <c r="M17" s="7">
        <v>5</v>
      </c>
      <c r="N17" s="7" t="s">
        <v>110</v>
      </c>
      <c r="O17" s="7" t="s">
        <v>97</v>
      </c>
      <c r="P17" s="7">
        <v>2021</v>
      </c>
      <c r="Q17" s="7">
        <v>84</v>
      </c>
      <c r="R17" s="7">
        <v>2</v>
      </c>
      <c r="S17" s="7">
        <v>507</v>
      </c>
      <c r="T17" s="7">
        <v>509</v>
      </c>
    </row>
    <row r="18" spans="2:20" s="1" customFormat="1" ht="15">
      <c r="B18" s="6" t="s">
        <v>111</v>
      </c>
      <c r="C18" s="6" t="s">
        <v>112</v>
      </c>
      <c r="D18" s="6" t="s">
        <v>113</v>
      </c>
      <c r="E18" s="7" t="s">
        <v>23</v>
      </c>
      <c r="F18" s="7">
        <f>VLOOKUP(N18,'[1]Revistas'!$B$2:$H$62913,2,FALSE)</f>
        <v>5.483</v>
      </c>
      <c r="G18" s="7" t="str">
        <f>VLOOKUP(N18,'[1]Revistas'!$B$2:$H$62913,3,FALSE)</f>
        <v>Q1</v>
      </c>
      <c r="H18" s="7" t="str">
        <f>VLOOKUP(N18,'[1]Revistas'!$B$2:$H$62913,4,FALSE)</f>
        <v>TRANSPLANTATION</v>
      </c>
      <c r="I18" s="7" t="str">
        <f>VLOOKUP(N18,'[1]Revistas'!$B$2:$H$62913,5,FALSE)</f>
        <v>06 DE 25</v>
      </c>
      <c r="J18" s="7" t="str">
        <f>VLOOKUP(N18,'[1]Revistas'!$B$2:$H$62913,6,FALSE)</f>
        <v>NO</v>
      </c>
      <c r="K18" s="7" t="s">
        <v>114</v>
      </c>
      <c r="L18" s="7" t="s">
        <v>115</v>
      </c>
      <c r="M18" s="7">
        <v>3</v>
      </c>
      <c r="N18" s="7" t="s">
        <v>116</v>
      </c>
      <c r="O18" s="7" t="s">
        <v>104</v>
      </c>
      <c r="P18" s="7">
        <v>2021</v>
      </c>
      <c r="Q18" s="7">
        <v>56</v>
      </c>
      <c r="R18" s="7">
        <v>5</v>
      </c>
      <c r="S18" s="7">
        <v>1213</v>
      </c>
      <c r="T18" s="7">
        <v>1216</v>
      </c>
    </row>
    <row r="19" spans="2:20" s="1" customFormat="1" ht="15">
      <c r="B19" s="6" t="s">
        <v>117</v>
      </c>
      <c r="C19" s="6" t="s">
        <v>118</v>
      </c>
      <c r="D19" s="6" t="s">
        <v>119</v>
      </c>
      <c r="E19" s="7" t="s">
        <v>73</v>
      </c>
      <c r="F19" s="7">
        <f>VLOOKUP(N19,'[1]Revistas'!$B$2:$H$62913,2,FALSE)</f>
        <v>4.438</v>
      </c>
      <c r="G19" s="7" t="str">
        <f>VLOOKUP(N19,'[1]Revistas'!$B$2:$H$62913,3,FALSE)</f>
        <v>Q2</v>
      </c>
      <c r="H19" s="7" t="str">
        <f>VLOOKUP(N19,'[1]Revistas'!$B$2:$H$62913,4,FALSE)</f>
        <v>GENETICS &amp; HEREDITY</v>
      </c>
      <c r="I19" s="7" t="str">
        <f>VLOOKUP(N19,'[1]Revistas'!$B$2:$H$62913,5,FALSE)</f>
        <v>54/175</v>
      </c>
      <c r="J19" s="7" t="str">
        <f>VLOOKUP(N19,'[1]Revistas'!$B$2:$H$62913,6,FALSE)</f>
        <v>NO</v>
      </c>
      <c r="K19" s="7" t="s">
        <v>120</v>
      </c>
      <c r="L19" s="7" t="s">
        <v>121</v>
      </c>
      <c r="M19" s="7">
        <v>1</v>
      </c>
      <c r="N19" s="7" t="s">
        <v>122</v>
      </c>
      <c r="O19" s="7" t="s">
        <v>123</v>
      </c>
      <c r="P19" s="7">
        <v>2021</v>
      </c>
      <c r="Q19" s="7">
        <v>99</v>
      </c>
      <c r="R19" s="7">
        <v>3</v>
      </c>
      <c r="S19" s="7">
        <v>481</v>
      </c>
      <c r="T19" s="7">
        <v>483</v>
      </c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ht="15" hidden="1"/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2:20" s="9" customFormat="1" ht="15" hidden="1">
      <c r="B1036" s="9" t="s">
        <v>4</v>
      </c>
      <c r="C1036" s="9" t="s">
        <v>4</v>
      </c>
      <c r="D1036" s="9" t="s">
        <v>4</v>
      </c>
      <c r="E1036" s="10" t="s">
        <v>5</v>
      </c>
      <c r="F1036" s="10" t="s">
        <v>4</v>
      </c>
      <c r="G1036" s="10" t="s">
        <v>6</v>
      </c>
      <c r="H1036" s="10" t="s">
        <v>124</v>
      </c>
      <c r="I1036" s="10" t="s">
        <v>4</v>
      </c>
      <c r="J1036" s="10" t="s">
        <v>9</v>
      </c>
      <c r="K1036" s="10" t="s">
        <v>125</v>
      </c>
      <c r="L1036" s="10"/>
      <c r="M1036" s="10"/>
      <c r="N1036" s="10"/>
      <c r="O1036" s="10"/>
      <c r="P1036" s="10"/>
      <c r="Q1036" s="10"/>
      <c r="R1036" s="10"/>
      <c r="S1036" s="10"/>
      <c r="T1036" s="10"/>
    </row>
    <row r="1037" spans="2:20" s="9" customFormat="1" ht="15" hidden="1">
      <c r="B1037" s="9" t="s">
        <v>23</v>
      </c>
      <c r="C1037" s="9">
        <f>DCOUNTA(A4:T1030,C1036,B1036:B1037)</f>
        <v>9</v>
      </c>
      <c r="D1037" s="9" t="s">
        <v>23</v>
      </c>
      <c r="E1037" s="10">
        <f>DSUM(A4:T1031,F4,D1036:D1037)</f>
        <v>53.777</v>
      </c>
      <c r="F1037" s="10" t="s">
        <v>23</v>
      </c>
      <c r="G1037" s="10" t="s">
        <v>126</v>
      </c>
      <c r="H1037" s="10">
        <f>DCOUNTA(A4:T1031,G4,F1036:G1037)</f>
        <v>6</v>
      </c>
      <c r="I1037" s="10" t="s">
        <v>23</v>
      </c>
      <c r="J1037" s="10" t="s">
        <v>127</v>
      </c>
      <c r="K1037" s="10">
        <f>DCOUNTA(A4:T1031,J4,I1036:J1037)</f>
        <v>0</v>
      </c>
      <c r="L1037" s="10"/>
      <c r="M1037" s="10"/>
      <c r="N1037" s="10"/>
      <c r="O1037" s="10"/>
      <c r="P1037" s="10"/>
      <c r="Q1037" s="10"/>
      <c r="R1037" s="10"/>
      <c r="S1037" s="10"/>
      <c r="T1037" s="10"/>
    </row>
    <row r="1038" spans="5:20" s="9" customFormat="1" ht="15" hidden="1"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</row>
    <row r="1039" spans="2:20" s="9" customFormat="1" ht="15" hidden="1">
      <c r="B1039" s="9" t="s">
        <v>4</v>
      </c>
      <c r="D1039" s="9" t="s">
        <v>4</v>
      </c>
      <c r="E1039" s="10" t="s">
        <v>5</v>
      </c>
      <c r="F1039" s="10" t="s">
        <v>4</v>
      </c>
      <c r="G1039" s="10" t="s">
        <v>6</v>
      </c>
      <c r="H1039" s="10" t="s">
        <v>124</v>
      </c>
      <c r="I1039" s="10" t="s">
        <v>4</v>
      </c>
      <c r="J1039" s="10" t="s">
        <v>9</v>
      </c>
      <c r="K1039" s="10" t="s">
        <v>125</v>
      </c>
      <c r="L1039" s="10"/>
      <c r="M1039" s="10"/>
      <c r="N1039" s="10"/>
      <c r="O1039" s="10"/>
      <c r="P1039" s="10"/>
      <c r="Q1039" s="10"/>
      <c r="R1039" s="10"/>
      <c r="S1039" s="10"/>
      <c r="T1039" s="10"/>
    </row>
    <row r="1040" spans="2:20" s="9" customFormat="1" ht="15" hidden="1">
      <c r="B1040" s="9" t="s">
        <v>73</v>
      </c>
      <c r="C1040" s="9">
        <f>DCOUNTA(A4:T1031,E4,B1039:B1040)</f>
        <v>4</v>
      </c>
      <c r="D1040" s="9" t="s">
        <v>73</v>
      </c>
      <c r="E1040" s="10">
        <f>DSUM(A4:T1031,E1039,D1039:D1040)</f>
        <v>34.338</v>
      </c>
      <c r="F1040" s="10" t="s">
        <v>73</v>
      </c>
      <c r="G1040" s="10" t="s">
        <v>126</v>
      </c>
      <c r="H1040" s="10">
        <f>DCOUNTA(A4:T1031,G4,F1039:G1040)</f>
        <v>3</v>
      </c>
      <c r="I1040" s="10" t="s">
        <v>73</v>
      </c>
      <c r="J1040" s="10" t="s">
        <v>127</v>
      </c>
      <c r="K1040" s="10">
        <f>DCOUNTA(A4:T1031,J4,I1039:J1040)</f>
        <v>2</v>
      </c>
      <c r="L1040" s="10"/>
      <c r="M1040" s="10"/>
      <c r="N1040" s="10"/>
      <c r="O1040" s="10"/>
      <c r="P1040" s="10"/>
      <c r="Q1040" s="10"/>
      <c r="R1040" s="10"/>
      <c r="S1040" s="10"/>
      <c r="T1040" s="10"/>
    </row>
    <row r="1041" spans="5:20" s="9" customFormat="1" ht="15" hidden="1"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</row>
    <row r="1042" spans="2:20" s="9" customFormat="1" ht="15" hidden="1">
      <c r="B1042" s="9" t="s">
        <v>4</v>
      </c>
      <c r="D1042" s="9" t="s">
        <v>4</v>
      </c>
      <c r="E1042" s="10" t="s">
        <v>5</v>
      </c>
      <c r="F1042" s="10" t="s">
        <v>4</v>
      </c>
      <c r="G1042" s="10" t="s">
        <v>6</v>
      </c>
      <c r="H1042" s="10" t="s">
        <v>124</v>
      </c>
      <c r="I1042" s="10" t="s">
        <v>4</v>
      </c>
      <c r="J1042" s="10" t="s">
        <v>9</v>
      </c>
      <c r="K1042" s="10" t="s">
        <v>125</v>
      </c>
      <c r="L1042" s="10"/>
      <c r="M1042" s="10"/>
      <c r="N1042" s="10"/>
      <c r="O1042" s="10"/>
      <c r="P1042" s="10"/>
      <c r="Q1042" s="10"/>
      <c r="R1042" s="10"/>
      <c r="S1042" s="10"/>
      <c r="T1042" s="10"/>
    </row>
    <row r="1043" spans="2:20" s="9" customFormat="1" ht="15" hidden="1">
      <c r="B1043" s="9" t="s">
        <v>128</v>
      </c>
      <c r="C1043" s="9">
        <f>DCOUNTA(A4:T1031,E4,B1042:B1043)</f>
        <v>0</v>
      </c>
      <c r="D1043" s="9" t="s">
        <v>128</v>
      </c>
      <c r="E1043" s="10">
        <f>DSUM(A4:T1031,F4,D1042:D1043)</f>
        <v>0</v>
      </c>
      <c r="F1043" s="10" t="s">
        <v>128</v>
      </c>
      <c r="G1043" s="10" t="s">
        <v>126</v>
      </c>
      <c r="H1043" s="10">
        <f>DCOUNTA(A4:T1031,G4,F1042:G1043)</f>
        <v>0</v>
      </c>
      <c r="I1043" s="10" t="s">
        <v>128</v>
      </c>
      <c r="J1043" s="10" t="s">
        <v>127</v>
      </c>
      <c r="K1043" s="10">
        <f>DCOUNTA(A4:T1031,J4,I1042:J1043)</f>
        <v>0</v>
      </c>
      <c r="L1043" s="10"/>
      <c r="M1043" s="10"/>
      <c r="N1043" s="10"/>
      <c r="O1043" s="10"/>
      <c r="P1043" s="10"/>
      <c r="Q1043" s="10"/>
      <c r="R1043" s="10"/>
      <c r="S1043" s="10"/>
      <c r="T1043" s="10"/>
    </row>
    <row r="1044" spans="5:20" s="9" customFormat="1" ht="15" hidden="1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</row>
    <row r="1045" spans="2:20" s="9" customFormat="1" ht="15" hidden="1">
      <c r="B1045" s="9" t="s">
        <v>4</v>
      </c>
      <c r="D1045" s="9" t="s">
        <v>4</v>
      </c>
      <c r="E1045" s="10" t="s">
        <v>5</v>
      </c>
      <c r="F1045" s="10" t="s">
        <v>4</v>
      </c>
      <c r="G1045" s="10" t="s">
        <v>6</v>
      </c>
      <c r="H1045" s="10" t="s">
        <v>124</v>
      </c>
      <c r="I1045" s="10" t="s">
        <v>4</v>
      </c>
      <c r="J1045" s="10" t="s">
        <v>9</v>
      </c>
      <c r="K1045" s="10" t="s">
        <v>125</v>
      </c>
      <c r="L1045" s="10"/>
      <c r="M1045" s="10"/>
      <c r="N1045" s="10"/>
      <c r="O1045" s="10"/>
      <c r="P1045" s="10"/>
      <c r="Q1045" s="10"/>
      <c r="R1045" s="10"/>
      <c r="S1045" s="10"/>
      <c r="T1045" s="10"/>
    </row>
    <row r="1046" spans="2:20" s="9" customFormat="1" ht="15" hidden="1">
      <c r="B1046" s="9" t="s">
        <v>129</v>
      </c>
      <c r="C1046" s="9">
        <f>DCOUNTA(C4:T1031,E4,B1045:B1046)</f>
        <v>0</v>
      </c>
      <c r="D1046" s="9" t="s">
        <v>129</v>
      </c>
      <c r="E1046" s="10">
        <f>DSUM(A4:T1031,F4,D1045:D1046)</f>
        <v>0</v>
      </c>
      <c r="F1046" s="10" t="s">
        <v>129</v>
      </c>
      <c r="G1046" s="10" t="s">
        <v>126</v>
      </c>
      <c r="H1046" s="10">
        <f>DCOUNTA(A4:T1031,G4,F1045:G1046)</f>
        <v>0</v>
      </c>
      <c r="I1046" s="10" t="s">
        <v>129</v>
      </c>
      <c r="J1046" s="10" t="s">
        <v>127</v>
      </c>
      <c r="K1046" s="10">
        <f>DCOUNTA(A4:T1031,J4,I1045:J1046)</f>
        <v>0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5:20" s="9" customFormat="1" ht="15" hidden="1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5:20" s="9" customFormat="1" ht="15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20" s="9" customFormat="1" ht="15" hidden="1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124</v>
      </c>
      <c r="I1049" s="10" t="s">
        <v>4</v>
      </c>
      <c r="J1049" s="10" t="s">
        <v>9</v>
      </c>
      <c r="K1049" s="10" t="s">
        <v>125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 ht="15" hidden="1">
      <c r="B1050" s="9" t="s">
        <v>53</v>
      </c>
      <c r="C1050" s="9">
        <f>DCOUNTA(A4:T1031,E4,B1049:B1050)</f>
        <v>1</v>
      </c>
      <c r="D1050" s="9" t="s">
        <v>53</v>
      </c>
      <c r="E1050" s="10">
        <f>DSUM(A4:T1031,F4,D1049:D1050)</f>
        <v>4.064</v>
      </c>
      <c r="F1050" s="10" t="s">
        <v>53</v>
      </c>
      <c r="G1050" s="10" t="s">
        <v>126</v>
      </c>
      <c r="H1050" s="10">
        <f>DCOUNTA(A4:T1031,G4,F1049:G1050)</f>
        <v>0</v>
      </c>
      <c r="I1050" s="10" t="s">
        <v>53</v>
      </c>
      <c r="J1050" s="10" t="s">
        <v>127</v>
      </c>
      <c r="K1050" s="10">
        <f>DCOUNTA(A4:T1031,J4,I1049:J1050)</f>
        <v>0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5:20" s="9" customFormat="1" ht="15" hidden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 ht="15" hidden="1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124</v>
      </c>
      <c r="I1052" s="10" t="s">
        <v>4</v>
      </c>
      <c r="J1052" s="10" t="s">
        <v>9</v>
      </c>
      <c r="K1052" s="10" t="s">
        <v>125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t="15" hidden="1">
      <c r="B1053" s="9" t="s">
        <v>46</v>
      </c>
      <c r="C1053" s="9">
        <f>DCOUNTA(B4:T1031,B1052,B1052:B1053)</f>
        <v>1</v>
      </c>
      <c r="D1053" s="9" t="s">
        <v>46</v>
      </c>
      <c r="E1053" s="10">
        <f>DSUM(A4:T1031,F4,D1052:D1053)</f>
        <v>3.969</v>
      </c>
      <c r="F1053" s="10" t="s">
        <v>46</v>
      </c>
      <c r="G1053" s="10" t="s">
        <v>126</v>
      </c>
      <c r="H1053" s="10">
        <f>DCOUNTA(A4:T1031,G4,F1052:G1053)</f>
        <v>0</v>
      </c>
      <c r="I1053" s="10" t="s">
        <v>46</v>
      </c>
      <c r="J1053" s="10" t="s">
        <v>127</v>
      </c>
      <c r="K1053" s="10">
        <f>DCOUNTA(A4:T1031,J4,I1052:J1053)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5:20" s="9" customFormat="1" ht="15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3:51" s="9" customFormat="1" ht="15.75">
      <c r="C1055" s="11" t="s">
        <v>130</v>
      </c>
      <c r="D1055" s="11" t="s">
        <v>131</v>
      </c>
      <c r="E1055" s="11" t="s">
        <v>132</v>
      </c>
      <c r="F1055" s="11" t="s">
        <v>133</v>
      </c>
      <c r="G1055" s="11" t="s">
        <v>134</v>
      </c>
      <c r="H1055" s="10"/>
      <c r="I1055" s="10"/>
      <c r="J1055" s="10"/>
      <c r="K1055" s="10"/>
      <c r="L1055" s="10"/>
      <c r="M1055" s="10"/>
      <c r="N1055" s="10"/>
      <c r="O1055" s="12"/>
      <c r="P1055" s="10"/>
      <c r="Q1055" s="10"/>
      <c r="R1055" s="10"/>
      <c r="S1055" s="10"/>
      <c r="T1055" s="10"/>
      <c r="AX1055" s="9" t="s">
        <v>135</v>
      </c>
      <c r="AY1055" s="9" t="s">
        <v>136</v>
      </c>
    </row>
    <row r="1056" spans="3:20" s="9" customFormat="1" ht="15.75">
      <c r="C1056" s="13">
        <f>C1037</f>
        <v>9</v>
      </c>
      <c r="D1056" s="14" t="s">
        <v>137</v>
      </c>
      <c r="E1056" s="14">
        <f>E1037</f>
        <v>53.777</v>
      </c>
      <c r="F1056" s="13">
        <f>H1037</f>
        <v>6</v>
      </c>
      <c r="G1056" s="13">
        <f>K1037</f>
        <v>0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</row>
    <row r="1057" spans="3:20" s="9" customFormat="1" ht="15.75">
      <c r="C1057" s="13">
        <f>C1040</f>
        <v>4</v>
      </c>
      <c r="D1057" s="14" t="s">
        <v>138</v>
      </c>
      <c r="E1057" s="14">
        <f>E1040</f>
        <v>34.338</v>
      </c>
      <c r="F1057" s="13">
        <f>H1040</f>
        <v>3</v>
      </c>
      <c r="G1057" s="13">
        <f>K1040</f>
        <v>2</v>
      </c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</row>
    <row r="1058" spans="3:20" s="9" customFormat="1" ht="15.75">
      <c r="C1058" s="13">
        <f>C1043</f>
        <v>0</v>
      </c>
      <c r="D1058" s="14" t="s">
        <v>139</v>
      </c>
      <c r="E1058" s="14">
        <f>E1043</f>
        <v>0</v>
      </c>
      <c r="F1058" s="13">
        <f>H1043</f>
        <v>0</v>
      </c>
      <c r="G1058" s="13">
        <f>K1043</f>
        <v>0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</row>
    <row r="1059" spans="3:20" s="9" customFormat="1" ht="15.75">
      <c r="C1059" s="13">
        <f>C1046</f>
        <v>0</v>
      </c>
      <c r="D1059" s="14" t="s">
        <v>140</v>
      </c>
      <c r="E1059" s="14">
        <f>E1046</f>
        <v>0</v>
      </c>
      <c r="F1059" s="13">
        <f>H1046</f>
        <v>0</v>
      </c>
      <c r="G1059" s="13">
        <f>K1046</f>
        <v>0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</row>
    <row r="1060" spans="3:20" s="9" customFormat="1" ht="15.75">
      <c r="C1060" s="13">
        <f>C1050</f>
        <v>1</v>
      </c>
      <c r="D1060" s="14" t="s">
        <v>53</v>
      </c>
      <c r="E1060" s="14">
        <f>E1050</f>
        <v>4.064</v>
      </c>
      <c r="F1060" s="13">
        <f>H1050</f>
        <v>0</v>
      </c>
      <c r="G1060" s="13">
        <f>K1050</f>
        <v>0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</row>
    <row r="1061" spans="3:20" s="9" customFormat="1" ht="15.75">
      <c r="C1061" s="13">
        <f>C1053</f>
        <v>1</v>
      </c>
      <c r="D1061" s="14" t="s">
        <v>141</v>
      </c>
      <c r="E1061" s="14">
        <f>E1053</f>
        <v>3.969</v>
      </c>
      <c r="F1061" s="13">
        <f>H1053</f>
        <v>0</v>
      </c>
      <c r="G1061" s="13">
        <f>K1053</f>
        <v>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</row>
    <row r="1062" spans="3:20" s="9" customFormat="1" ht="15.75">
      <c r="C1062" s="15"/>
      <c r="D1062" s="11" t="s">
        <v>142</v>
      </c>
      <c r="E1062" s="11">
        <f>E1056</f>
        <v>53.777</v>
      </c>
      <c r="F1062" s="15"/>
      <c r="G1062" s="10"/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</row>
    <row r="1063" spans="3:20" s="9" customFormat="1" ht="15.75">
      <c r="C1063" s="15"/>
      <c r="D1063" s="11" t="s">
        <v>143</v>
      </c>
      <c r="E1063" s="11">
        <f>E1056+E1057+E1058+E1059+E1060+E1061</f>
        <v>96.148</v>
      </c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5:20" s="1" customFormat="1" ht="12.75" customHeight="1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</row>
    <row r="1065" spans="5:20" s="1" customFormat="1" ht="1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2022-04-28T13:28:25Z</dcterms:created>
  <dcterms:modified xsi:type="dcterms:W3CDTF">2022-04-28T13:28:47Z</dcterms:modified>
  <cp:category/>
  <cp:version/>
  <cp:contentType/>
  <cp:contentStatus/>
</cp:coreProperties>
</file>