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<sst xmlns="http://schemas.openxmlformats.org/spreadsheetml/2006/main" count="387" uniqueCount="231">
  <si>
    <t>RESPUESTA INMUNE INNATA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</si>
  <si>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</si>
  <si>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</si>
  <si>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</si>
  <si>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</si>
  <si>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</si>
  <si>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</si>
  <si>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</si>
  <si>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</si>
  <si>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</si>
  <si>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</si>
  <si>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</si>
  <si>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</si>
  <si>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</si>
  <si>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</si>
  <si>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</si>
  <si>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</si>
  <si>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</si>
  <si>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</si>
  <si>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</si>
  <si>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Guevara-Hoyer, K; Fuentes-Antras, J; De la Fuente-Munoz, E; de la Pena, AR; Vinuela, M; Cabello-Clotet, N; Estrada, V; Culebras, E; Delgado-Iribarren, A; Martinez-Novillo, M; Torrejon, MJ; de Diego, RP; Fernandez-Arquero, M; Ocana, A; Perez-Segura, P; Sanchez-Ramon, S</t>
  </si>
  <si>
    <t>Serological Tests in the Detection of SARS-CoV-2 Antibodies</t>
  </si>
  <si>
    <t>DIAGNOSTICS</t>
  </si>
  <si>
    <t>Article</t>
  </si>
  <si>
    <t>[Guevara-Hoyer, Kissy; De la Fuente-Munoz, Eduardo; Rodriguez de la Pena, Antonia; Vinuela, Marcos; Fernandez-Arquero, Miguel; Sanchez-Ramon, Silvia] Hosp Clin San Carlos, Dept Immunol, IML, Madrid 28040, Spain; [Guevara-Hoyer, Kissy; De la Fuente-Munoz, Eduardo; Rodriguez de la Pena, Antonia; Vinuela, Marcos; Culebras, Esther; Delgado-Iribarren, Alberto; Martinez-Novillo, Mercedes; Jose Torrejon, Maria; Fernandez-Arquero, Miguel; Sanchez-Ramon, Silvia] Hosp Clin San Carlos, IdISSC, Madrid 28040, Spain; [Guevara-Hoyer, Kissy; De la Fuente-Munoz, Eduardo; Rodriguez de la Pena, Antonia; Vinuela, Marcos; Fernandez-Arquero, Miguel; Sanchez-Ramon, Silvia] Univ Complutense Madrid, Sch Med, Dept Immunol Ophthalmol &amp; ENT, Madrid 28040, Spain; [Fuentes-Antras, Jesus; Ocana, Alberto; Perez-Segura, Pedro] Hosp Clin San Carlos, Dept Med Oncol, Madrid 28040, Spain; [Cabello-Clotet, Noemi; Estrada, Vicente] Hosp Clin San Carlos, Dept Internal Med, Unit Infect Dis, Madrid 28040, Spain; [Culebras, Esther; Delgado-Iribarren, Alberto] Hosp Clin San Carlos, Dept Microbiol, IML, Madrid 28040, Spain; [Martinez-Novillo, Mercedes] Hosp Clin San Carlos, Clin Anal Dept, IML, Madrid 28040, Spain; [Jose Torrejon, Maria] Hosp Clin San Carlos, Dept Biochem, IML, Madrid 28040, Spain; [Perez de Diego, Rebeca] IdiPAZ Inst Hlth Res, Lab Immunogenet Human Dis, Madrid 28029, Spain</t>
  </si>
  <si>
    <t>Sanchez-Ramon, S (corresponding author), Hosp Clin San Carlos, Dept Immunol, IML, Madrid 28040, Spain.; Sanchez-Ramon, S (corresponding author), Hosp Clin San Carlos, IdISSC, Madrid 28040, Spain.; Sanchez-Ramon, S (corresponding author), Univ Complutense Madrid, Sch Med, Dept Immunol Ophthalmol &amp; ENT, Madrid 28040, Spain.</t>
  </si>
  <si>
    <t>2075-4418</t>
  </si>
  <si>
    <t>APR</t>
  </si>
  <si>
    <t/>
  </si>
  <si>
    <t>Garcia-Penas, A; Wang, Y; Mena-Palomo, I; Lopez-Collazo, E; Diaz-Garcia, D; Gomez-Ruiz, S; Stadler, FJ</t>
  </si>
  <si>
    <t>Preparation, thermoresponsive behavior, and preliminary biological study of functionalized poly(N-isopropylacrylamide-co-dopamine methacrylamide) copolymers with an organotin(IV) compound</t>
  </si>
  <si>
    <t>POLYMER TESTING</t>
  </si>
  <si>
    <t>[Garcia-Penas, Alberto; Wang, Yu; Stadler, Florian J.] Shenzhen Univ, Guangdong Res Ctr Interfacial Engn Funct Mat, Nanshan Dist Key Lab Biopolymers &amp; Safety Evaluat, Coll Mat Sci &amp; Engn,Shenzhen Key Lab Polymer Sci, Shenzhen 518055, Peoples R China; [Garcia-Penas, Alberto] Shenzhen Univ, Coll Optoelect Engn, Key Lab Optoelect Devices &amp; Syst, Minist Educ &amp; Guangdong Prov, Shenzhen 518060, Peoples R China; [Garcia-Penas, Alberto] Univ Carlos III Madrid, Dept Ciencia &amp; Ingn Mat &amp; Ingn Quim IAAB, Madrid 28911, Spain; [Mena-Palomo, Irene; Lopez-Collazo, Eduardo] La Paz Univ Hosp, IdiPAZ Inst Hlth Res, Lab Tumour Immunol, Innate Immun Grp, Madrid 28046, Spain; [Diaz-Garcia, Diana; Gomez-Ruiz, Santiago] Univ Rey Juan Carlos, Dept Biol &amp; Geol Fis &amp; Quim Inorgan, COMET NANO Grp, ESCET, Calle Tulipan S-N, Madrid 28933, Spain</t>
  </si>
  <si>
    <t>Garcia-Penas, A (corresponding author), Shenzhen Univ, Guangdong Res Ctr Interfacial Engn Funct Mat, Nanshan Dist Key Lab Biopolymers &amp; Safety Evaluat, Coll Mat Sci &amp; Engn,Shenzhen Key Lab Polymer Sci, Shenzhen 518055, Peoples R China.</t>
  </si>
  <si>
    <t>0142-9418</t>
  </si>
  <si>
    <t>FEB</t>
  </si>
  <si>
    <t>Martinez, PT; Garcia, PD; Salas, MR; Sanchez, RR; Avendano-Ortiz, J; Guerrero-Monjo, S; Garcia, F; Llamas, MA; Lopez-Collazo, E; Saz-Leal, P; del Fresno, C</t>
  </si>
  <si>
    <t>SARS-CoV-2 IgG seropositivity in a cohort of 449 non-hospitalized individuals during Spanish COVID-19 lockdown</t>
  </si>
  <si>
    <t>SCIENTIFIC REPORTS</t>
  </si>
  <si>
    <t>[Torres Martinez, Patricia; Diaque Garcia, Paula; Rubio Salas, Maria; Rodriguez Sanchez, Raquel; Guerrero-Monjo, Sandra; Garcia, Felipe; Angel Llamas, Miguel] EMPIREO Diagnost Mol, Madrid, Spain; [Angel Llamas, Miguel] LABIANA Pharmaceut SLU, Barcelona, Spain; [Avendano-Ortiz, Jose; Lopez-Collazo, Eduardo; del Fresno, Carlos] La Paz Univ Hosp Inst Hlth Res IdiPAZ, Innate Immune Response Grp, Madrid, Spain; [Lopez-Collazo, Eduardo] CIBER Resp Dis CIBERES, Madrid, Spain; [Saz-Leal, Paula] Inmunotek SL, Madrid, Spain</t>
  </si>
  <si>
    <t>del Fresno, C (corresponding author), La Paz Univ Hosp Inst Hlth Res IdiPAZ, Innate Immune Response Grp, Madrid, Spain.</t>
  </si>
  <si>
    <t>2045-2322</t>
  </si>
  <si>
    <t>NOV 3</t>
  </si>
  <si>
    <t>Navarro-Garcia, JA; Gonzalez-Lafuente, L; Fernandez-Velasco, M; Ruilope, LM; Ruiz-Hurtado, G</t>
  </si>
  <si>
    <t>Fibroblast Growth Factor-23-Klotho Axis in Cardiorenal Syndrome: Mediators and Potential Therapeutic Targets</t>
  </si>
  <si>
    <t>FRONTIERS IN PHYSIOLOGY</t>
  </si>
  <si>
    <t>Review</t>
  </si>
  <si>
    <t>[Navarro-Garcia, Jose Alberto; Gonzalez-Lafuente, Laura; Ruilope, Luis M.; Ruiz-Hurtado, Gema] Hosp Univ 12 Octubre, Inst Res 112, Cardiorenal Translat Lab, Madrid, Spain; [Fernandez-Velasco, Maria] Hosp Univ La Paz, IdiPAZ Inst Hlth Res, CIBER CV, Madrid, Spain; [Ruilope, Luis M.; Ruiz-Hurtado, Gema] Hosp Univ 12 Octubre, CIBER CV, Madrid, Spain; [Ruilope, Luis M.] European Univ Madrid, Sch Doctoral Studies &amp; Res, Madrid, Spain</t>
  </si>
  <si>
    <t>Navarro-Garcia, JA; Ruiz-Hurtado, G (corresponding author), Hosp Univ 12 Octubre, Inst Res 112, Cardiorenal Translat Lab, Madrid, Spain.; Ruiz-Hurtado, G (corresponding author), Hosp Univ 12 Octubre, CIBER CV, Madrid, Spain.</t>
  </si>
  <si>
    <t>1664-042X</t>
  </si>
  <si>
    <t>NOV 15</t>
  </si>
  <si>
    <t>Rubio-Garrido, M; Avendano-Ortiz, J; Ndarabu, A; Rubio, C; Reina, G; Lopez-Collazo, E; Holguin, A</t>
  </si>
  <si>
    <t>Dried Blood Specimens as an Alternative Specimen for Immune Response Monitoring During HIV Infection: A Proof of Concept and Simple Method in a Pediatric Cohort</t>
  </si>
  <si>
    <t>FRONTIERS IN MEDICINE</t>
  </si>
  <si>
    <t>[Rubio-Garrido, Marina; Holguin, Africa] Ramon y Cajal Univ Hosp, Inst Ramon y Cajal Invest Sanit IRYCIS, Microbiol Dept, HIV 1 Mol Epidemiol Lab, Madrid, Spain; [Rubio-Garrido, Marina; Holguin, Africa] Ctr Invest Biomed Red Epidemiol &amp; Salud Publ Red, Madrid, Spain; [Avendano-Ortiz, Jose; Lopez-Collazo, Eduardo] La Paz Univ Hosp, Hosp La Paz Inst Hlth Res, Innate Immun Grp, Madrid, Spain; [Avendano-Ortiz, Jose; Rubio, Carolina; Lopez-Collazo, Eduardo] La Paz Univ Hosp, Hosp La Paz Inst Hlth Res, Tumor Immunol Lab, Madrid, Spain; [Avendano-Ortiz, Jose; Rubio, Carolina; Lopez-Collazo, Eduardo] La Paz Univ Hosp, Hosp La Paz Inst Hlth Res, Innate Immun Grp, Madrid, Spain; [Ndarabu, Adolphe] Monkole Hosp, Kinshasa, DEM REP CONGO; [Reina, Gabriel] Univ Clin Navarra, Pamplona, Spain</t>
  </si>
  <si>
    <t>Holguin, A (corresponding author), Ramon y Cajal Univ Hosp, Inst Ramon y Cajal Invest Sanit IRYCIS, Microbiol Dept, HIV 1 Mol Epidemiol Lab, Madrid, Spain.; Holguin, A (corresponding author), Ctr Invest Biomed Red Epidemiol &amp; Salud Publ Red, Madrid, Spain.; Lopez-Collazo, E (corresponding author), La Paz Univ Hosp, Hosp La Paz Inst Hlth Res, Innate Immun Grp, Madrid, Spain.; Lopez-Collazo, E (corresponding author), La Paz Univ Hosp, Hosp La Paz Inst Hlth Res, Tumor Immunol Lab, Madrid, Spain.; Lopez-Collazo, E (corresponding author), La Paz Univ Hosp, Hosp La Paz Inst Hlth Res, Innate Immun Grp, Madrid, Spain.</t>
  </si>
  <si>
    <t>2296-858X</t>
  </si>
  <si>
    <t>JUN 15</t>
  </si>
  <si>
    <t>Gomez, CE; Perdiguero, B; Falqui, M; Marin, MQ; Becares, M; Sorzano, COS; Garcia-Arriaza, J; Esteban, M; Guerra, S</t>
  </si>
  <si>
    <t>Enhancement of HIV-1 Env-Specific CD8 T Cell Responses Using Interferon-Stimulated Gene 15 as an Immune Adjuvant</t>
  </si>
  <si>
    <t>JOURNAL OF VIROLOGY</t>
  </si>
  <si>
    <t>[Gomez, Carmen Elena; Perdiguero, Beatriz; Marin, Maria Q.; Garcia-Arriaza, Juan; Esteban, Mariano] CSIC, Ctr Nacl Biotecnol, Dept Mol &amp; Cellular Biol, Madrid, Spain; [Perdiguero, Beatriz; Falqui, Michela; Becares, Martina; Guerra, Susana] Univ Autonoma Madrid, Dept Prevent Med &amp; Publ Hlth &amp; Microbiol, Madrid, Spain; [Sorzano, Carlos Oscar S.] CSIC, Ctr Nacl Biotecnol, Biocomp Unit &amp; Computat Genom, Madrid, Spain</t>
  </si>
  <si>
    <t>Gomez, CE (corresponding author), CSIC, Ctr Nacl Biotecnol, Dept Mol &amp; Cellular Biol, Madrid, Spain.; Guerra, S (corresponding author), Univ Autonoma Madrid, Dept Prevent Med &amp; Publ Hlth &amp; Microbiol, Madrid, Spain.</t>
  </si>
  <si>
    <t>0022-538X</t>
  </si>
  <si>
    <t>JAN</t>
  </si>
  <si>
    <t>e01155-20</t>
  </si>
  <si>
    <t>Avendano-Ortiz, J; Lozano-Rodriguez, R; Martin-Quiros, A; Maroun-Eid, C; Terron-Arcos, V; Montalban-Hernandez, K; Valentin, J; del Val, EM; Garcia-Garrido, MA; del Balzo-Castillo, A; Casalvilla-Duenas, JC; Peinado, M; Gomez, L; Herrero-Benito, C; Rubio, C; Cubillos-Zapata, C; Pascual-Iglesias, A; del Fresno, C; Aguirre, LA; Lopez-Collazo, E</t>
  </si>
  <si>
    <t>SARS-CoV-2 Proteins Induce Endotoxin Tolerance Hallmarks: A Demonstration in Patients with COVID-19</t>
  </si>
  <si>
    <t>JOURNAL OF IMMUNOLOGY</t>
  </si>
  <si>
    <t>[Avendano-Ortiz, Jose; Lozano-Rodriguez, Roberto; Maroun-Eid, Charbel; Terron-Arcos, Veronica; Montalban-Hernandez, Karla; Valentin, Jaime; Munoz del Val, Elena; Garcia-Garrido, Miguel A.; del Balzo-Castillo, Alvaro; Carlos Casalvilla-Duenas, Jose; Peinado, Maria; Gomez, Laura; Herrero-Benito, Carmen; Rubio, Carolina; Pascual-Iglesias, Alejandro; del Fresno, Carlos; Aguirre, Luis A.; Lopez-Collazo, Eduardo] La Paz Univ Hosp, Hosp La Paz, Innate Immun Grp, Inst Hlth Res, Madrid, Spain; [Avendano-Ortiz, Jose; Lozano-Rodriguez, Roberto; Terron-Arcos, Veronica; Montalban-Hernandez, Karla; Valentin, Jaime; Carlos Casalvilla-Duenas, Jose; Rubio, Carolina; Pascual-Iglesias, Alejandro; del Fresno, Carlos; Aguirre, Luis A.; Lopez-Collazo, Eduardo] La Paz Univ Hosp, Hosp La Paz, Tumor Immunol Lab, Inst Hlth Res, Madrid, Spain; [Martin-Quiros, Alejandro; Munoz del Val, Elena; del Balzo-Castillo, Alvaro; Peinado, Maria; Gomez, Laura] La Paz Univ Hosp, Hosp La Paz, Emergency Dept, Inst Hlth Res, Madrid, Spain; [Martin-Quiros, Alejandro; Munoz del Val, Elena; del Balzo-Castillo, Alvaro; Peinado, Maria; Gomez, Laura] La Paz Univ Hosp, Hosp La Paz, Emergent Pathol Res Grp, Inst Hlth Res, Madrid, Spain; [Cubillos-Zapata, Carolina; Lopez-Collazo, Eduardo] Ctr Biomed Res Network, Madrid, Spain</t>
  </si>
  <si>
    <t>Lopez-Collazo, E (corresponding author), La Paz Univ Hosp, Hosp La Paz, Inst Hlth Res, Paseo La Casteliana 261, Madrid 28046, Spain.</t>
  </si>
  <si>
    <t>0022-1767</t>
  </si>
  <si>
    <t>JUL 1</t>
  </si>
  <si>
    <t>+</t>
  </si>
  <si>
    <t>Ramirez, CM; Torrecilla-Parra, M; Pardo-Marques, V; de-Frutos, MF; Perez-Garcia, A; Tabraue, C; de la Rosa, JV; Martin-Rodriguez, P; Diaz-Sarmiento, M; Nunez, U; Orizaola, MC; Traves, PG; Camps, M; Bosca, L; Castrillo, A</t>
  </si>
  <si>
    <t>Crosstalk Between LXR and Caveolin-1 Signaling Supports Cholesterol Efflux and Anti-Inflammatory Pathways in Macrophages</t>
  </si>
  <si>
    <t>FRONTIERS IN ENDOCRINOLOGY</t>
  </si>
  <si>
    <t>[Ramirez, Cristina M.; Torrecilla-Parra, Marta; Pardo-Marques, Virginia; de-Frutos, Mario Fernandez; Perez-Garcia, Ana] Inst Madrileno Estudios Avanzados IMDEA, Res Inst Food &amp; Hlth Sci, Madrid, Spain; [Tabraue, Carlos; de la Rosa, Juan Vladimir; Martin-Rodriguez, Patricia; Diaz-Sarmiento, Mercedes; Nunez, Uxue; Bosca, Lisardo; Castrillo, Antonio] Univ Las Palmas Gran Canaria, CSIC, Inst Univ Invest Biomed &amp; Sanit IUIBS, Unidad Biomed,Unidad Asociada, Las Palmas Gran Canaria, Spain; [Tabraue, Carlos] Univ Las Palmas Gran Canaria, Dept Morfol, Las Palmas Gran Canaria, Spain; [Orizaola, Marta C.; Traves, Paqui G.; Bosca, Lisardo; Castrillo, Antonio] Univ Autonoma Madrid, CSIC, Inst Invest Biomed Alberto Sols, Madrid, Spain; [Camps, Marta] Univ Barcelona, Inst Biomed IBUB, Barcelona, Spain; [Bosca, Lisardo] Ctr Invest Red Enfermedades Cardiovasc CIBERCV, Madrid, Spain</t>
  </si>
  <si>
    <t>Ramirez, CM (corresponding author), Inst Madrileno Estudios Avanzados IMDEA, Res Inst Food &amp; Hlth Sci, Madrid, Spain.; Castrillo, A (corresponding author), Univ Las Palmas Gran Canaria, CSIC, Inst Univ Invest Biomed &amp; Sanit IUIBS, Unidad Biomed,Unidad Asociada, Las Palmas Gran Canaria, Spain.; Castrillo, A (corresponding author), Univ Autonoma Madrid, CSIC, Inst Invest Biomed Alberto Sols, Madrid, Spain.</t>
  </si>
  <si>
    <t>1664-2392</t>
  </si>
  <si>
    <t>MAY 27</t>
  </si>
  <si>
    <t>Brea, R; Valdecantos, P; Rada, P; Alen, R; Garcia-Monzon, C; Bosca, L; Fuertes-Agudo, M; Casado, M; Martin-Sanz, P; Valverde, AM</t>
  </si>
  <si>
    <t>Chronic treatment with acetaminophen protects against liver aging by targeting inflammation and oxidative stress</t>
  </si>
  <si>
    <t>AGING-US</t>
  </si>
  <si>
    <t>[Brea, Rocio; Valdecantos, Pilar; Rada, Patricia; Alen, Rosa; Bosca, Lisardo; Martin-Sanz, Paloma; Valverde, Angela M.] CSIC UAM, Inst Invest Biorned Alberto Sols, Dept Metab &amp; Cellular Signaling, Madrid 28029, Spain; [Valdecantos, Pilar; Rada, Patricia; Alen, Rosa; Valverde, Angela M.] ISCIII, Ctr Invest Biorned Red Diabet &amp; Enfermedades Meta, Madrid 28029, Spain; [Garcia-Monzon, Carmelo] Hosp Univ Santa Cristina, Inst Invest Sanitaria Princesa, Liver Res Unit, Madrid 28009, Spain; [Bosca, Lisardo] ISCIII, Ctr Invest Biorned Red Enfermedades Cardiovasc CI, Madrid 28029, Spain; [Fuertes-Agudo, Marina; Casado, Marta] CSIC, Inst Biomed Valencia IBV, Valencia 46010, Spain; [Garcia-Monzon, Carmelo; Fuertes-Agudo, Marina; Casado, Marta; Martin-Sanz, Paloma] ISCIII, Ctr Invest Biorned Red Enfermedades Hepat &amp; Diges, Madrid 28029, Spain</t>
  </si>
  <si>
    <t>Martin-Sanz, P; Valverde, AM (corresponding author), CSIC UAM, Inst Invest Biorned Alberto Sols, Dept Metab &amp; Cellular Signaling, Madrid 28029, Spain.; Valverde, AM (corresponding author), ISCIII, Ctr Invest Biorned Red Diabet &amp; Enfermedades Meta, Madrid 28029, Spain.; Martin-Sanz, P (corresponding author), ISCIII, Ctr Invest Biorned Red Enfermedades Hepat &amp; Diges, Madrid 28029, Spain.</t>
  </si>
  <si>
    <t>1945-4589</t>
  </si>
  <si>
    <t>MAR 31</t>
  </si>
  <si>
    <t>Diaz-Sanchez, M; Renones, P; Mena-Palomo, I; Lopez-Collazo, E; Fresno, F; Oropeza, FE; Prashar, S; O'Shea, VAD; Gomez-Ruiz, S</t>
  </si>
  <si>
    <t>Ionic liquid-assisted synthesis of F-doped titanium dioxide nanomaterials with high surface area for multi-functional catalytic and photocatalytic applications</t>
  </si>
  <si>
    <t>APPLIED CATALYSIS A-GENERAL</t>
  </si>
  <si>
    <t>[Diaz-Sanchez, Miguel; Mena-Palomo, Irene; Prashar, Sanjiv; Gomez-Ruiz, Santiago] Univ Rey Juan Carlos, Dept Biol &amp; Geol, COMET NANO Grp, ESCET,Fis &amp; Quim Inorgan, Calle Tulipan S-N, E-28933 Madrid, Spain; [Renones, Patricia; Fresno, Fernando; Oropeza, Freddy E.; de la Pena O'Shea, Victor A.] IMDEA Energy Inst, Photoactivated Proc Unit, Parque Tecnol Mostoles,Avda Ramon de la Sagra 3, Madrid 28935, Spain; [Mena-Palomo, Irene; Lopez-Collazo, Eduardo] La Paz Univ Hosp, IdiPAZ Inst Hlth Res, Lab Tumour Immunol, Innate Immun Grp, Madrid 28046, Spain</t>
  </si>
  <si>
    <t>Gomez-Ruiz, S (corresponding author), Univ Rey Juan Carlos, Dept Biol &amp; Geol, COMET NANO Grp, ESCET,Fis &amp; Quim Inorgan, Calle Tulipan S-N, E-28933 Madrid, Spain.; O'Shea, VAD (corresponding author), IMDEA Energy Inst, Photoactivated Proc Unit, Parque Tecnol Mostoles,Avda Ramon de la Sagra 3, Madrid 28935, Spain.</t>
  </si>
  <si>
    <t>0926-860X</t>
  </si>
  <si>
    <t>MAR 5</t>
  </si>
  <si>
    <t>Fernandez-Garcia, V; Gonzalez-Ramos, S; Martin-Sanz, P; Laparra, JM; Bosca, L</t>
  </si>
  <si>
    <t>NOD1-Targeted Immunonutrition Approaches: On the Way from Disease to Health</t>
  </si>
  <si>
    <t>BIOMEDICINES</t>
  </si>
  <si>
    <t>[Fernandez-Garcia, Victoria; Gonzalez-Ramos, Silvia; Martin-Sanz, Paloma; Bosca, Lisardo] Inst Invest Biomed Alberto Sols CSIC UAM, Arturo Duperier 4, Madrid 28029, Spain; [Fernandez-Garcia, Victoria; Gonzalez-Ramos, Silvia; Bosca, Lisardo] Ctr Invest Biomed Red Enfermedades Cardiovasc CIB, Melchor Fernandez Almagro 6, Madrid 28029, Spain; [Martin-Sanz, Paloma] Ctr Invest Biomed Red Enfermedades Hepat CIBERehd, Madrid 28029, Spain; [Laparra, Jose M.] Madrid Inst Adv studies Food IMDEA Food, Ctra Cantoblanco 8, Madrid 28049, Spain</t>
  </si>
  <si>
    <t>Gonzalez-Ramos, S; Bosca, L (corresponding author), Inst Invest Biomed Alberto Sols CSIC UAM, Arturo Duperier 4, Madrid 28029, Spain.; Gonzalez-Ramos, S; Bosca, L (corresponding author), Ctr Invest Biomed Red Enfermedades Cardiovasc CIB, Melchor Fernandez Almagro 6, Madrid 28029, Spain.</t>
  </si>
  <si>
    <t>2227-9059</t>
  </si>
  <si>
    <t>MAY</t>
  </si>
  <si>
    <t>Val-Blasco, A; Gil-Fernandez, M; Rueda, A; Pereira, L; Delgado, C; Smani, T; Hurtado, GR; Fernandez-Velasco, M</t>
  </si>
  <si>
    <t>Ca2+ mishandling in heart failure: Potential targets</t>
  </si>
  <si>
    <t>ACTA PHYSIOLOGICA</t>
  </si>
  <si>
    <t>[Val-Blasco, Almudena; Gil-Fernandez, Marta; Fernandez-Velasco, Maria] La Paz Univ Hosp Hlth Res Inst, IdiPAZ, Madrid, Spain; [Rueda, Angelica] Ctr Res &amp; Adv Studies Natl Polytech Inst CINVESTV, Dept Biochem, Mexico City, DF, Mexico; [Pereira, Laetitia] Univ Paris Saclay, Lab Ca2 Signaling &amp; Cardiovasc Physiopathol, INSERM UMR S 1180, Chatenay Malabry, France; [Delgado, Carmen] Inst Invest Biomed Alberto Sols, Madrid, Spain; [Delgado, Carmen] Biomed Res Inst Alberto Sols CSIC UAM, Dept Metab &amp; Cell Signalling, Madrid, Spain; [Smani, Tarik; Fernandez-Velasco, Maria] Ctr Investi Biomed Red Enfermedades Cardiovasc CI, Madrid, Spain; [Smani, Tarik] Univ Seville, Dept Med Physiol &amp; Biophys, Seville, Spain; [Smani, Tarik] Univ Seville, Univ Hosp Virgen del Rocio, CSIC, Grp Cardiovasc Pathophysiol,Inst Biomed Seville, Seville, Spain; [Ruiz Hurtado, Gema] Univ Hosp 12 Octubre, Inst Res I 12, Cardiorenal Translat Lab, Madrid, Spain; [Ruiz Hurtado, Gema] Univ Hosp 12 Octubre, CIBER CV, Madrid, Spain</t>
  </si>
  <si>
    <t>Fernandez-Velasco, M (corresponding author), La Paz Univ Hosp Hlth Res Inst, IdiPAZ, Madrid, Spain.</t>
  </si>
  <si>
    <t>1748-1708</t>
  </si>
  <si>
    <t>JUL</t>
  </si>
  <si>
    <t>e13691</t>
  </si>
  <si>
    <t>Diaz-Garcia, E; Garcia-Tovar, S; Casitas, R; Jaureguizar, A; Zamarron, E; Sanchez-Sanchez, B; Sastre-Perona, A; Lopez-Collazo, E; Garcia-Rio, F; Cubillos-Zapata, C</t>
  </si>
  <si>
    <t>Intermittent Hypoxia Mediates Paraspeckle Protein-1 Upregulation in Sleep Apnea</t>
  </si>
  <si>
    <t>CANCERS</t>
  </si>
  <si>
    <t>[Diaz-Garcia, Elena; Garcia-Tovar, Sara; Cubillos-Zapata, Carolina] Inst Invest Sanitaria Hosp Univ La Paz IdiPAZ, Grp Enfermedades Resp, Madrid 28029, Spain; [Diaz-Garcia, Elena; Garcia-Tovar, Sara; Casitas, Raquel; Jaureguizar, Ana; Lopez-Collazo, Eduardo; Garcia-Rio, Francisco; Cubillos-Zapata, Carolina] Ctr Invest Biomed Red Enfermedades Resp CIBERES, Madrid 28029, Spain; [Casitas, Raquel; Zamarron, Ester; Sanchez-Sanchez, Begona; Garcia-Rio, Francisco] Hosp Univ La Paz, Serv Neumol, Madrid 28029, Spain; [Jaureguizar, Ana] Hosp Univ Ramon y Cajal, Serv Neumol, Madrid 28034, Spain; [Sastre-Perona, Ana] Inst Invest Sanitaria Hosp Univ La Paz IdiPAZ, Grp Terapias Experimentales &amp; Biomarcadores Canc, Madrid 28029, Spain; [Lopez-Collazo, Eduardo] Inst Invest Sanitaria Hosp Univ La Paz IdiPAZ, Grp Respuesta Inmune Innata, Madrid 28029, Spain; [Garcia-Rio, Francisco] Univ Autonoma Madrid, Fac Med, Madrid 28029, Spain</t>
  </si>
  <si>
    <t>Cubillos-Zapata, C (corresponding author), Inst Invest Sanitaria Hosp Univ La Paz IdiPAZ, Grp Enfermedades Resp, Madrid 28029, Spain.; Garcia-Rio, F; Cubillos-Zapata, C (corresponding author), Ctr Invest Biomed Red Enfermedades Resp CIBERES, Madrid 28029, Spain.; Garcia-Rio, F (corresponding author), Hosp Univ La Paz, Serv Neumol, Madrid 28029, Spain.; Garcia-Rio, F (corresponding author), Univ Autonoma Madrid, Fac Med, Madrid 28029, Spain.</t>
  </si>
  <si>
    <t>2072-6694</t>
  </si>
  <si>
    <t>AUG</t>
  </si>
  <si>
    <t>Montalban-Hernandez, K; Cantero-Cid, R; Lozano-Rodriguez, R; Pascual-Iglesias, A; Avendano-Ortiz, J; Casalvilla-Duenas, JC; Perez, GCB; Guevara, J; Marcano, C; Barragan, C; Valentin, J; del Fresno, C; Aguirre, LA; Collazo, EL</t>
  </si>
  <si>
    <t>Soluble SIGLEC5: A New Prognosis Marker in Colorectal Cancer Patients</t>
  </si>
  <si>
    <t>[Montalban-Hernandez, Karla; Cantero-Cid, Ramon; Lozano-Rodriguez, Roberto; Pascual-Iglesias, Alejandro; Avendano-Ortiz, Jose; Carlos Casalvilla-Duenas, Jose; Bonel Perez, Gloria Cristina; Guevara, Jenny; Marcano, Cristobal; Barragan, Cristina; Valentin, Jaime; del Fresno, Carlos; Augusto Aguirre, Luis; Lopez Collazo, Eduardo] La Paz Univ Hosp, IdiPAZ, Innate Immune Response Grp, Madrid 28046, Spain; [Montalban-Hernandez, Karla; Cantero-Cid, Ramon; Lozano-Rodriguez, Roberto; Pascual-Iglesias, Alejandro; Avendano-Ortiz, Jose; Carlos Casalvilla-Duenas, Jose; Bonel Perez, Gloria Cristina; Guevara, Jenny; Marcano, Cristobal; Barragan, Cristina; Valentin, Jaime; del Fresno, Carlos; Augusto Aguirre, Luis; Lopez Collazo, Eduardo] La Paz Univ Hosp, Tumor Immunol Lab, IdiPAZ, Madrid 28046, Spain; [Avendano-Ortiz, Jose; Lopez Collazo, Eduardo] Ctr Biomed Res Network Resp Dis CIBERES, Madrid 28029, Spain</t>
  </si>
  <si>
    <t>Collazo, EL (corresponding author), La Paz Univ Hosp, IdiPAZ, Innate Immune Response Grp, Madrid 28046, Spain.; Collazo, EL (corresponding author), La Paz Univ Hosp, Tumor Immunol Lab, IdiPAZ, Madrid 28046, Spain.; Collazo, EL (corresponding author), Ctr Biomed Res Network Resp Dis CIBERES, Madrid 28029, Spain.</t>
  </si>
  <si>
    <t>Garcia-Solis, B; van den Rym, A; Perez-Caraballo, JJ; Al-Ayoubi, A; Alazami, AM; Lorenzo, L; Cubillos-Zapata, C; Lopez-Collazo, E; Perez-Martinez, A; Allende, LM; Markle, J; Fernandez-Arquero, M; Sanchez-Ramon, S; Recio, MJ; Casanova, JL; Mohammed, R; Martinez-Barricarte, R; de Diego, RP</t>
  </si>
  <si>
    <t>Clinical and Immunological Features of Human BCL10 Deficiency</t>
  </si>
  <si>
    <t>FRONTIERS IN IMMUNOLOGY</t>
  </si>
  <si>
    <t>[Garcia-Solis, Blanca; van den Rym, Ana; Perez de Diego, Rebeca] La Paz Hosp, IdiPAZ Inst Hlth Res, Lab Immunogenet Human Dis, Madrid, Spain; [Garcia-Solis, Blanca; van den Rym, Ana; Cubillos-Zapata, Carolina; Lopez-Collazo, Eduardo; Perez de Diego, Rebeca] La Paz Hosp, IdiPAZ Inst Hlth Res, Innate Immun Grp, Madrid, Spain; [Garcia-Solis, Blanca; van den Rym, Ana; Fernandez-Arquero, Miguel; Sanchez-Ramon, Silvia; Recio, Maria J.; Perez de Diego, Rebeca] Interdept Grp Immunodeficiencies, Madrid, Spain; [Perez-Caraballo, Jareb J.; Markle, Janet; Martinez-Barricarte, Ruben] Vanderbilt Univ, Med Ctr, Div Med Genet, Dept Med,Vanderbilt Genet Inst, Nashville, TN USA; [Perez-Caraballo, Jareb J.; Markle, Janet; Martinez-Barricarte, Ruben] Vanderbilt Univ, Dept Pathol Microbiol &amp; Immunol, Div Mol Pathogenesis,Med Ctr, Vanderbilt Ctr Immunobiol,Vanderbilt Inst Infect, Nashville, TN USA; [Al-Ayoubi, Abdulwahab] King Saud Med City Childrens Hosp, Dept Pediat, Riyadh, Saudi Arabia; [Alazami, Anas M.] King Faisal Specialist Hosp &amp; Res Ctr, Ctr Genom Med, Translat Genom, Riyadh, Saudi Arabia; [Lorenzo, Lazaro] INSERM, Necker Branch, Lab Human Genet Infect Dis, Paris, France; [Cubillos-Zapata, Carolina] CIBEres, Ctr Biomed Res Network, Madrid, Spain; [Perez-Martinez, Antonio] La Paz Univ Hosp, Inst Genet Med &amp; Mol INGEMM IdiPAZ, Translat Res Paediat Oncol, Haematopoiet Stem Cell Transplantat,Cell Therapy, Madrid, Spain; [Perez-Martinez, Antonio] La Paz Univ Hosp, Dept Paediat Haematooncol &amp; Stem Cell Transplanta, Madrid, Spain; [Allende, Luis M.] Univ Complutense Madrid, Res Inst imas12, Hosp 12 Octubre, Dept Immunol, Madrid, Spain; [Fernandez-Arquero, Miguel; Sanchez-Ramon, Silvia] San Carlos Clin Hosp, Clin Immunol Dept, Madrid, Spain; [Recio, Maria J.] Univ Complutense Madrid, Sch Med, Dept Immunol Ophthalmol &amp; ENT, Madrid, Spain; [Casanova, Jean-Laurent] Rockefeller Univ, Rockefeller Branch, St Giles Lab Human Genet Infect Dis, 1230 York Ave, New York, NY 10021 USA; [Casanova, Jean-Laurent] Univ Paris 05, Imagine Inst, Paris, France; [Casanova, Jean-Laurent] Howard Hughes Med Inst, New York, NY USA; [Mohammed, Reem] King Faisal Specialist Hosp &amp; Res Ctr, Div Allergy &amp; Immunol, Dept Pediat, Riyadh, Saudi Arabia; [Mohammed, Reem] Alfaisal Univ, Coll Med, Riyadh, Saudi Arabia</t>
  </si>
  <si>
    <t>de Diego, RP (corresponding author), La Paz Hosp, IdiPAZ Inst Hlth Res, Lab Immunogenet Human Dis, Madrid, Spain.; de Diego, RP (corresponding author), La Paz Hosp, IdiPAZ Inst Hlth Res, Innate Immun Grp, Madrid, Spain.; de Diego, RP (corresponding author), Interdept Grp Immunodeficiencies, Madrid, Spain.</t>
  </si>
  <si>
    <t>1664-3224</t>
  </si>
  <si>
    <t>NOV 12</t>
  </si>
  <si>
    <t>Jaen, RI; Sanchez-Garcia, S; Fernandez-Velasco, M; Bosca, L; Prieto, P</t>
  </si>
  <si>
    <t>Resolution-Based Therapies: The Potential of Lipoxins to Treat Human Diseases</t>
  </si>
  <si>
    <t>[Jaen, Rafael I.; Sanchez-Garcia, Sergio; Bosca, Lisardo; Prieto, Patricia] CSIC UAM, Inst Invest Biomed Alberto Sols, Madrid, Spain; [Jaen, Rafael I.; Fernandez-Velasco, Maria; Bosca, Lisardo; Prieto, Patricia] Inst Salud Carlos III, Ctr Invest Biomed Red Enfermedades Cardiovasc CIB, Madrid, Spain; [Fernandez-Velasco, Maria] IdiPaz, Inst Invest Hosp Paz, Madrid, Spain; [Prieto, Patricia] Univ Complutense Madrid, Fac Farm, Dept Farmacol Farmacognosia &amp; Bot, Madrid, Spain</t>
  </si>
  <si>
    <t>Bosca, L; Prieto, P (corresponding author), CSIC UAM, Inst Invest Biomed Alberto Sols, Madrid, Spain.; Bosca, L; Prieto, P (corresponding author), Inst Salud Carlos III, Ctr Invest Biomed Red Enfermedades Cardiovasc CIB, Madrid, Spain.; Prieto, P (corresponding author), Univ Complutense Madrid, Fac Farm, Dept Farmacol Farmacognosia &amp; Bot, Madrid, Spain.</t>
  </si>
  <si>
    <t>APR 23</t>
  </si>
  <si>
    <t>Fernandez-Garcia, V; Gonzalez-Ramos, S; Martin-Sanz, P; Garcia-del Portillo, F; Laparra, JM; Bosca, L</t>
  </si>
  <si>
    <t>NOD1 in the interplay between microbiota and gastrointestinal immune adaptations</t>
  </si>
  <si>
    <t>PHARMACOLOGICAL RESEARCH</t>
  </si>
  <si>
    <t>[Fernandez-Garcia, Victoria; Gonzalez-Ramos, Silvia; Martin-Sanz, Paloma; Bosca, Lisardo] UAM, Inst Invest Biomed Alberto Sols, CSIC, Madrid 28029, Spain; [Fernandez-Garcia, Victoria; Gonzalez-Ramos, Silvia; Bosca, Lisardo] Ctr Invest Biomed Red Enfermedades Cardiovasc CIB, Madrid 28029, Spain; [Martin-Sanz, Paloma] Ctr Invest Biomed Red Enfermedades Hepat &amp; Digest, Madrid, Spain; [Garcia-del Portillo, Francisco] CSIC, Ctr Nacl Biotecnol CNB, Darwin 3, Madrid 28049, Spain; [Moises Laparra, Jose] Madrid Inst Adv Studies Food IMDEA Food, Ctra Cantoblanco 8, Madrid 28049, Spain</t>
  </si>
  <si>
    <t>Fernandez-Garcia, V; Bosca, L (corresponding author), UAM, Inst Invest Biomed Alberto Sols, CSIC, Madrid 28029, Spain.</t>
  </si>
  <si>
    <t>1043-6618</t>
  </si>
  <si>
    <t>SEP</t>
  </si>
  <si>
    <t>Oleaga-Quintas, C; de Oliveira, EB; Rosain, J; Rapaport, F; Deswarte, C; Guerin, A; Sajjath, SM; Zhou, YJ; Marot, S; Lozano, C; Branco, L; Fernandez-Hidalgo, N; Lew, DB; Brunel, AS; Thomas, C; Launay, E; Arias, AA; Cuffel, A; Monjo, VC; Neehus, AL; Marques, L; Roynard, M; Moncada-Velez, M; Gerceker, B; Colobran, R; Vigue, MG; Lopez-Herrera, G; Berron-Ruiz, L; Mendez, NHS; Romanillos, PO; Le Voyer, T; Puel, A; Bellanne-Chantelot, C; Ramirez, KA; Lorenzo-Diaz, L; Alejo, NR; de Diego, RP; Condino-Neto, A; Mellouli, F; Rodriguez-Gallego, C; Witte, T; Restrepo, JF; Jobim, M; Boisson-Dupuis, S; Jeziorski, E; Fieschi, C; Vogt, G; Donadieu, J; Pasquet, M; Vasconcelos, J; Ardeniz, FO; Martinez-Gallo, M; Campos, RA; Jobim, LF; Martinez-Barricarte, R; Liu, K; Cobat, A; Abel, L; Casanova, JL; Bustamante, J</t>
  </si>
  <si>
    <t>Inherited GATA2 Deficiency Is Dominant by Haploinsufficiency and Displays Incomplete Clinical Penetrance</t>
  </si>
  <si>
    <t>JOURNAL OF CLINICAL IMMUNOLOGY</t>
  </si>
  <si>
    <t>[Oleaga-Quintas, Carmen; de Oliveira-Junior, Edgar Borges; Rosain, Jeremie; Deswarte, Caroline; Guerin, Antoine; Neehus, Anna-Lena; Roynard, Manon; Le Voyer, Tom; Puel, Anne; Lorenzo-Diaz, Lazaro; Boisson-Dupuis, Stephanie; Vogt, Guillaume; Cobat, Aurelie; Abel, Laurent; Casanova, Jean-Laurent; Bustamante, Jacinta] Necker Hosp Sick Children, Lab Human Genet Infect Dis, INSERM, U1163, 24 Blvd Montparnasse, Paris, France; [Oleaga-Quintas, Carmen; de Oliveira-Junior, Edgar Borges; Rosain, Jeremie; Deswarte, Caroline; Guerin, Antoine; Neehus, Anna-Lena; Roynard, Manon; Le Voyer, Tom; Puel, Anne; Lorenzo-Diaz, Lazaro; Boisson-Dupuis, Stephanie; Vogt, Guillaume; Cobat, Aurelie; Abel, Laurent; Casanova, Jean-Laurent; Bustamante, Jacinta] Univ Paris, Imagine Inst, Paris, France; [Oleaga-Quintas, Carmen; de Oliveira-Junior, Edgar Borges] Univ Complutense Madrid, Sch Med, Dept Immunol, Madrid, Spain; [Condino-Neto, Antonio] Univ Sao Paulo, Inst Biomed Sci, Dept Immunol, Sao Paulo, SP, Brazil; [Rapaport, Franck; Arias, Andres Augusto; Moncada-Velez, Marcela; Puel, Anne; Alejo, Noe Ramirez; Boisson-Dupuis, Stephanie; Martinez-Barricarte, Ruben; Abel, Laurent; Casanova, Jean-Laurent; Bustamante, Jacinta] Rockefeller Univ, St Giles Lab Human Genet Infect Dis, Rockefeller Branch, 1230 York Ave, New York, NY 10021 USA; [Sajjath, Sairaj Munavar; Zhou, Yu Jerry; Liu, Kang] Columbia Univ, Med Ctr, Dept Microbiol &amp; Immunol, New York, NY USA; [Marot, Stephane; Lozano, Claire; Cuffel, Alexis; Bustamante, Jacinta] Necker Hosp Sick Children, AP HP, Ctr Study Primary Immunodeficiencies, Paris, France; [Branco, Lidia; Vasconcelos, Julia] Porto Hosp Ctr, Dept Immunol, Porto, Portugal; [Fernandez-Hidalgo, Nuria] Univ Hosp Vall dHebron, Serv Infect Dis, Barcelona, Spain; [Lew, Dukhee Betty; Ramirez, Kacy A.] Univ Tennessee, Coll Med, Childrens Fdn Res Ctr, Memphis, TN USA; [Lew, Dukhee Betty; Ramirez, Kacy A.] Univ Tennessee, Coll Med, Dept Pediat, Memphis, TN USA; [Brunel, Anne-Sophie; Vigue, Marie-Gabrielle] Infect Dis Unit, Montpellier, France; [Thomas, Caroline; Launay, Elise] Univ Hosp Nantes, Pediat Oncol &amp; Hematol, Nantes, France; [Arias, Andres Augusto; Restrepo, Jose Franco] Univ Antioquia UdeA, Sch Med, Dept Microbiol &amp; Parasitol, Primary Immunodeficiencies Grp, Medellin, Colombia; [Arias, Andres Augusto] Univ Antioquia UdeA, Sch Microbiol, Medellin, Colombia; [Monjo, Vanesa Cunill] Son Espases Hosp, Dept Immunol, Palma De Mallorca, Spain; [Marques, Laura] Porto Hosp Ctr, Dept Pediat, Porto, Portugal; [Gerceker, Bengu] Ege Univ, Dept Dermatol, Med Fac, Izmir, Turkey; [Colobran, Roger; Martinez-Gallo, Monica] Hosp Univ Vall dHebron HUVH, Immunol Div, Jeffrey Model Fdn Excellence Ctr, Barcelona, Spain; [Colobran, Roger; Martinez-Gallo, Monica] Vall dHebron Res Inst VHIR, Barcelona, Spain; [Colobran, Roger; Martinez-Gallo, Monica] Autonomous Univ Barcelona UAB, Dept Cell Biol Physiol &amp; Immunol, Barcelona, Spain; [Colobran, Roger] Univ Hosp Vall dHebron, Area Clin &amp; Mol Genet, Barcelona, Spain; [Lopez-Herrera, Gabriela; Berron-Ruiz, Laura] Natl Inst Pediat, Immunodeficiencies Res Unit, Mexico City, DF, Mexico; [Mendez, Nora Hilda Segura; O'Farrill Romanillos, Patricia] Mexican Inst Social Secur IMSS, XXI Century Natl Med Ctr, Allergy &amp; Clin Immunol Serv, Mexico City, DF, Mexico; [Bellanne-Chantelot, Christine] Hop La Pitie Salpetriere, AP HP, Dept Genet, DMU BioGeM, Paris, France; [Ramirez, Kacy A.] St Jude Childrens Res Hosp, 262 Danny Thomas Pl,IRC Room E8061 Mail Stop 320, Memphis, TN 38105 USA; [Ramirez, Kacy A.] LeBonheur Childrens Hosp, West Patient Tower,Rm 433, Memphis, TN 38103 USA; [de Diego, Rebeca Perez] La Paz Univ Hosp, IdiPAZ Inst Hlth Res, Lab Immunogenet Human Dis, Madrid, Spain; [Mellouli, Fethi] Univ Tunis El Manar, Tunis Fac Med, Natl Ctr Bone Marrow Grafts, Tunis, Tunisia; [Rodriguez-Gallego, Carlos] Gran Canaria Dr Negrin Univ Hosp, Dept Immunol, Las Palmas Gran Canaria, Spain; [Witte, Torsten] Med Sch Hannover, Clin Immunol &amp; Rheumatol, Hannover, Germany; [Jobim, Mariana; Jobim, Luiz Fernando] Clin Hosp Porto Alegre, Dept Immunol, Porto Alegre, RS, Brazil; [Jeziorski, Eric] CHU Montpellier, Dept Pediat Infect Dis &amp; Immunol, Montpellier, France; [Fieschi, Claire] St Louis Hosp, AP HP, Dept Hematol &amp; Internal Med, Paris, France; [Donadieu, Jean] Trousseau Hosp, AP HP, Dept Pediat Hematol &amp; Oncol, Paris, France; [Pasquet, Marlene] CHU Toulouse, Dept Pediat Hematol &amp; Immunol, Toulouse, France; [Pasquet, Marlene] IUCT Oncopole, Ctr Res Cancerol, INSERM, Team 16,U1037, Toulouse, France; [Ardeniz, Fatma Omur] Med Sch Ege, Internal Med Allergy &amp; Clin Immunol, Izmir, Turkey; [Campos, Regis A.] Univ Fed Bahia, Med Sch, Dept Allergy &amp; Clin Immunol, Salvador, BA, Brazil; [Jobim, Luiz Fernando] Univ Fed Rio Grande do Sul, Sch Med, Dept Internal Med, Porto Alegre, RS, Brazil; [Liu, Kang] Boehringer Ingelheim Pharmaceut, Dept Canc Immunol &amp; Immune Modulat, Ridgefield, CT USA; [Casanova, Jean-Laurent] Necker Hosp Sick Children, Pediat Hematol Immunol Unit, Paris, France; [Casanova, Jean-Laurent] Howard Hughes Med Inst, New York, NY USA</t>
  </si>
  <si>
    <t>Bustamante, J (corresponding author), Necker Hosp Sick Children, Lab Human Genet Infect Dis, INSERM, U1163, 24 Blvd Montparnasse, Paris, France.; Bustamante, J (corresponding author), Univ Paris, Imagine Inst, Paris, France.; Bustamante, J (corresponding author), Rockefeller Univ, St Giles Lab Human Genet Infect Dis, Rockefeller Branch, 1230 York Ave, New York, NY 10021 USA.; Bustamante, J (corresponding author), Necker Hosp Sick Children, AP HP, Ctr Study Primary Immunodeficiencies, Paris, France.</t>
  </si>
  <si>
    <t>0271-9142</t>
  </si>
  <si>
    <t>Avendano-Ortiz, J; Lozano-Rodriguez, R; Martin-Quiros, A; Terron, V; Maroun-Eid, C; Montalban-Hernandez, K; Valentin-Quiroga, J; Garcia-Garrido, MA; del Val, EM; del Balzo-Castillo, A; Peinado, M; Gomez, L; Herrero-Benito, C; Rubio, C; Casalvilla-Duenas, JC; Gomez-Campelo, P; Pascual-Iglesias, A; del Fresno, C; Aguirre, LA; Lopez-Collazo, E</t>
  </si>
  <si>
    <t>The immune checkpoints storm in COVID-19: Role as severity markers at emergency department admission</t>
  </si>
  <si>
    <t>CLINICAL AND TRANSLATIONAL MEDICINE</t>
  </si>
  <si>
    <t>Letter</t>
  </si>
  <si>
    <t>[Avendano-Ortiz, Jose; Lozano-Rodriguez, Roberto; Terron, Veronica; Maroun-Eid, Charbel; Montalban-Hernandez, Karla; Valentin-Quiroga, Jaime; del Val, Elena Munoz; del Balzo-Castillo, Alvaro; Rubio, Carolina; Casalvilla-Duenas, Jose Carlos; Gomez-Campelo, Paloma; Pascual-Iglesias, Alejandro; del Fresno, Carlos; Aguirre, Luis A.; Lopez-Collazo, Eduardo] La Paz Univ Hosp, IdiPAZ, Innate Immune Response Grp, Madrid, Spain; [Avendano-Ortiz, Jose; Lozano-Rodriguez, Roberto; Terron, Veronica; Maroun-Eid, Charbel; Montalban-Hernandez, Karla; Valentin-Quiroga, Jaime; Rubio, Carolina; Casalvilla-Duenas, Jose Carlos; Pascual-Iglesias, Alejandro; del Fresno, Carlos; Aguirre, Luis A.; Lopez-Collazo, Eduardo] La Paz Univ Hosp, IdiPAZ, Tumor Immunol Lab, Madrid, Spain; [Martin-Quiros, Alejandro; Garcia-Garrido, Miguel Angel; del Val, Elena Munoz; del Balzo-Castillo, Alvaro; Peinado, Maria; Gomez, Laura; Herrero-Benito, Carmen] La Paz Univ Hosp, IdiPAZ, Emergency Dept, Madrid, Spain; [Martin-Quiros, Alejandro; Garcia-Garrido, Miguel Angel; del Val, Elena Munoz; del Balzo-Castillo, Alvaro; Peinado, Maria; Gomez, Laura; Herrero-Benito, Carmen] La Paz Univ Hosp, IdiPAZ, Emergent Pathol Res Grp, Madrid, Spain; [Gomez-Campelo, Paloma] La Paz Univ Hosp, IdiPAZ, Biobank Platform, Madrid, Spain; [Lopez-Collazo, Eduardo] CIBER Resp Dis CIBERES, Madrid, Spain</t>
  </si>
  <si>
    <t>Lopez-Collazo, E (corresponding author), La Paz Univ Hosp, IdiPAZ, Paseo Castellana 261, Madrid 28046, Spain.</t>
  </si>
  <si>
    <t>2001-1326</t>
  </si>
  <si>
    <t>OCT</t>
  </si>
  <si>
    <t>e573</t>
  </si>
  <si>
    <t>Carbo, JM; Leon, TE; Font-Diaz, J; De la Rosa, JV; Castrillo, A; Picard, FR; Staudenraus, D; Huber, M; Cedo, L; Escola-Gil, JC; Campos, L; Bakiri, L; Wagner, EF; Caelles, C; Stratmann, T; Van Ginderachter, JA; Valledor, AF</t>
  </si>
  <si>
    <t>Pharmacologic Activation of LXR Alters the Expression Profile of Tumor-Associated Macrophages and the Abundance of Regulatory T Cells in the Tumor Microenvironment</t>
  </si>
  <si>
    <t>CANCER RESEARCH</t>
  </si>
  <si>
    <t>[Carbo, Jose M.; Leon, Theresa E.; Font-Diaz, Joan; Stratmann, Thomas; Valledor, Annabel F.] Univ Barcelona, Sch Biol, Dept Cell Biol Physiol &amp; Immunol, Barcelona, Spain; [Carbo, Jose M.] Josep Carreras Leukemia Res Inst, Leukaemia Stem Cell Grp, Badalona, Spain; [Leon, Theresa E.] UCL, UCL Canc Inst, Dept Haematol, London, England; [Font-Diaz, Joan; Caelles, Carme; Valledor, Annabel F.] Univ Barcelona IBUB, Inst Biomed, Barcelona, Spain; [De la Rosa, Juan Vladimir; Castrillo, Antonio] Univ Las Palmas Gran Canaria, Unidad Biomed Unidad Asociada CSIC, Inst Univ Invest Biomed &amp; Sanitarias IUIBS, Grp Invest Medio Ambiente &amp; Salud GIMAS,ULPGC, Las Palmas Gran Canaria, Spain; [Castrillo, Antonio] Univ Autonoma Madrid, CSIC, Inst Invest Biomed Alberto Sols, Madrid, Spain; [Picard, Felix R.; Staudenraus, Daniel; Huber, Magdalena; Campos, Lucia] Univ Marburg, Inst Med Microbiol &amp; Hosp Hyg, Marburg, Germany; [Cedo, Lidia; Carles Escola-Gil, Joan] Inst Invest Biomed IIB St Pau, Barcelona, Spain; [Cedo, Lidia; Carles Escola-Gil, Joan] CIBERDEM, CIBER Diabet &amp; Enfermedades Metab Asociadas, Lhospitalet De Llobregat, Spain; [Campos, Lucia] Erasmus MC Univ Med Ctr, Dept Gastroenterol &amp; Hepatol, Rotterdam, Netherlands; [Bakiri, Latifa; Wagner, Erwin F.] Med Univ Vienna, Dept Lab Med, Vienna, Austria; [Wagner, Erwin F.] Med Univ Vienna, Dept Dermatol, Vienna, Austria; [Caelles, Carme] Univ Barcelona, Dept Biochem &amp; Physiol, Sch Pharm &amp; Food Sci, Barcelona, Spain; [Van Ginderachter, Jo A.] Vrije Univ Brussel, Lab Cellular &amp; Mol Immunol, Brussels, Belgium; [Van Ginderachter, Jo A.] VIB Ctr Inflammat Res, Lab Myeloid Cell Immunol, Brussels, Belgium</t>
  </si>
  <si>
    <t>Valledor, AF (corresponding author), Univ Barcelona, Av Diagonal 643,PL 3, Barcelona 08028, Spain.</t>
  </si>
  <si>
    <t>0008-5472</t>
  </si>
  <si>
    <t>FEB 15</t>
  </si>
  <si>
    <t>Calvo, PA; Martinez-Jimenez, MI; Diaz, M; Stojkovic, G; Kasho, K; Guerra, S; Wanrooij, S; Mendez, J; Blanco, L</t>
  </si>
  <si>
    <t>Motif WFYY of human PrimPol is crucial to stabilize the incoming 3 '-nucleotide during replication fork restart</t>
  </si>
  <si>
    <t>NUCLEIC ACIDS RESEARCH</t>
  </si>
  <si>
    <t>[Calvo, Patricia A.; Martinez-Jimenez, Maria, I; Guerra, Susana; Blanco, Luis] UAM, CSIC, Ctr Biol Mol Severn Ochoa, Madrid 28049, Spain; [Diaz, Marcos; Mendez, Juan] Spanish Natl Canc Res Ctr CNIO, Madrid 28029, Spain; [Stojkovic, Gorazd; Kasho, Kazutoshi; Wanrooij, Sjoerd] Umea Univ, Dept Med Biochem &amp; Biophys, Umea, Sweden; [Kasho, Kazutoshi] Kyushu Univ, Dept Mol Biol, Grad Sch Pharmaceut Sci, Fukuoka 8128582, Japan</t>
  </si>
  <si>
    <t>Blanco, L (corresponding author), UAM, CSIC, Ctr Biol Mol Severn Ochoa, Madrid 28049, Spain.; Mendez, J (corresponding author), Spanish Natl Canc Res Ctr CNIO, Madrid 28029, Spain.; Wanrooij, S (corresponding author), Umea Univ, Dept Med Biochem &amp; Biophys, Umea, Sweden.</t>
  </si>
  <si>
    <t>0305-1048</t>
  </si>
  <si>
    <t>AUG 20</t>
  </si>
  <si>
    <t>Fuertes-Agudo, M; Cucarella, C; Contreras, RB; Bosca, L; Martin-Sanz, P; Pinna, MC</t>
  </si>
  <si>
    <t>ROLE OF CYCLOOXYGENASE 2 (COX-2) IN LIVER MITOCHONDRIAL FUNCTION AFTER ISCHEMIA/REPERFUSION DAMAGE</t>
  </si>
  <si>
    <t>HEPATOLOGY</t>
  </si>
  <si>
    <t>Meeting Abstract</t>
  </si>
  <si>
    <t>[Fuertes-Agudo, Marina; Cucarella, Carme; Casado Pinna, Marta] Biomed Inst Valencia IBV CSIC, Valencia, Spain; [Fuertes-Agudo, Marina; Cucarella, Carme; Martin-Sanz, Paloma; Casado Pinna, Marta] Ctr Invest Biomed Red Enfermedades Hepat &amp; Digest, Madrid, Spain; [Brea Contreras, Rocio; Bosca, Lisardo; Martin-Sanz, Paloma] UAM, CSIC, Alberto Sols Biomed Res Inst, Madrid, Spain; [Bosca, Lisardo] Ctr Invest Biomed Red Enfermedades Cardiovasc CIB, Madrid, Spain</t>
  </si>
  <si>
    <t>0270-9139</t>
  </si>
  <si>
    <t>293A</t>
  </si>
  <si>
    <t>Asano, T; Boisson, B; Onodi, F; Matuozzo, D; Moncada-Velez, M; Renkilaraj, MRLM; Zhang, P; Meertens, L; Bolze, A; Materna, M; Korniotis, S; Gervais, A; Talouarn, E; Bigio, B; Seeleuthner, Y; Bilguvar, K; Zhang, Y; Neehus, AL; Ogishi, M; Pelham, SJ; Le Voyer, T; Rosain, J; Philippot, Q; Soler-Palacin, P; Colobran, R; Martin-Nalda, A; Riviere, JG; Tandjaoui-Lambiotte, Y; Chaibi, K; Shahrooei, M; Darazam, IA; Olyaei, NA; Mansouri, D; Palabiyik, F; Ozcelik, T; Novelli, G; Novelli, A; Casari, G; Aiuti, A; Carrera, P; Bondesan, S; Barzaghi, F; Rovere-Querini, P; Tresoldi, C; Franco, JL; Rojas, J; Reyes, LF; Bustos, IG; Arias, AA; Morelle, G; Kyheng, C; Troya, J; Planas-Serra, L; Schluter, A; Gut, M; Pujol, A; Allende, LM; Rodriguez-Gallego, C; Flores, C; Cabrera-Marante, O; Pleguezuelo, DE; de Diego, RP; Keles, S; Aytekin, G; Akcan, OM; Bryceson, YT; Bergman, P; Brodin, P; Smole, D; Smith, CIE; Norlin, AC; Campbell, TM; Covill, LE; Hammarstrom, L; Pan-Hammarstrom, Q; Abolhassani, H; Mane, S; Marr, N; Ata, M; Al Ali, F; Khan, T; Spaan, AN; Dalgard, CL; Bonfanti, P; Biondi, A; Tubiana, S; Burdet, C; Nussbaum, R; Kahn-Kirby, A; Snow, AL; Bustamante, J; Puel, A; Boisson-Dupuis, S; Zhang, SY; Beziat, V; Lifton, RP; Bastard, P; Notarangelo, LD; Abel, L; Su, HC; Jouanguy, E; Amara, A; Soumelis, V; Cobat, A; Zhang, Q; Casanova, JL</t>
  </si>
  <si>
    <t>X-linked recessive TLR7 deficiency in similar to 1% of men under 60 years old with life-threatening COVID-19</t>
  </si>
  <si>
    <t>SCIENCE IMMUNOLOGY</t>
  </si>
  <si>
    <t>[Asano, Takaki; Boisson, Bertrand; Moncada-Velez, Marcela; Zhang, Peng; Bigio, Benedetta; Ogishi, Masato; Pelham, Simon J.; Arias, Andres Augusto; Spaan, Andras N.; Bustamante, Jacinta; Puel, Anne; Boisson-Dupuis, Stephanie; Zhang, Shen-Ying; Beziat, Vivien; Bastard, Paul; Abel, Laurent; Jouanguy, Emmanuelle; Cobat, Aurelie; Zhang, Qian; Casanova, Jean-Laurent] Rockefeller Univ, Rockefeller Branch, St Giles Lab Human Genet Infect Dis, 1230 York Ave, New York, NY 10021 USA; [Boisson, Bertrand; Matuozzo, Daniela; Renkilaraj, Majistor Raj Luxman Maglorius; Materna, Marie; Gervais, Adrian; Talouarn, Estelle; Seeleuthner, Yoann; Neehus, Anna-Lena; Le Voyer, Tom; Rosain, Jeremie; Philippot, Quentin; Bustamante, Jacinta; Puel, Anne; Boisson-Dupuis, Stephanie; Zhang, Shen-Ying; Beziat, Vivien; Bastard, Paul; Abel, Laurent; Jouanguy, Emmanuelle; Cobat, Aurelie; Zhang, Qian; Casanova, Jean-Laurent] Necker Hosp Sick Children, INSERM U1163, Necker Branch, Lab Human Genet Infect Dis, Paris, France; [Boisson, Bertrand; Matuozzo, Daniela; Renkilaraj, Majistor Raj Luxman Maglorius; Materna, Marie; Gervais, Adrian; Talouarn, Estelle; Seeleuthner, Yoann; Neehus, Anna-Lena; Le Voyer, Tom; Rosain, Jeremie; Philippot, Quentin; Bustamante, Jacinta; Puel, Anne; Boisson-Dupuis, Stephanie; Zhang, Shen-Ying; Beziat, Vivien; Bastard, Paul; Abel, Laurent; Jouanguy, Emmanuelle; Cobat, Aurelie; Zhang, Qian; Casanova, Jean-Laurent] Univ Paris, Imagine Inst, Paris, France; [Onodi, Fanny; Meertens, Laurent; Amara, Ali] Univ Paris, Lab Genomes &amp; Cell Biol Dis, CNRS UMR7212, INSERM U944,Res Inst St Louis,St Louis Hosp, Paris, France; [Bolze, Alexandre] Helix, San Mateo, CA USA; [Korniotis, Sarantis; Soumelis, Vassili] Univ Paris, INSERM U976, F-75006 Paris, France; [Bilguvar, Kaya; Lifton, Richard P.] Yale Sch Med, Yale Ctr Genome Anal, New Haven, CT USA; [Bilguvar, Kaya; Lifton, Richard P.] Yale Sch Med, Dept Genet, New Haven, CT USA; [Zhang, Yu; Notarangelo, Luigi D.; Su, Helen C.] NIAID, Lab Clin Immunol &amp; Microbiol, Div Intramural Res, NIH, 9000 Rockville Pike, Bethesda, MD 20892 USA; [Zhang, Yu; Notarangelo, Luigi D.; Su, Helen C.] NIAID, Clin Genom Program, NIH, Lab Clin Immunol &amp; Microbiol,Div Intramural Res, 9000 Rockville Pike, Bethesda, MD 20892 USA; [Soler-Palacin, Pere; Martin-Nalda, Andrea; Riviere, Jacques G.] Vall dHebron Univ Hosp HUVH, Vall dHebron Res Inst VHIR, Infect Immunocompromised Pediat Patients Res Grp, Vall dHebron Barcelona Hosp Campus, Barcelona, Catalonia, Spain; [Soler-Palacin, Pere; Martin-Nalda, Andrea; Riviere, Jacques G.] Autonomous Univ Barcelona UAB, Vall dHebron Res Inst VHIR, Vall dHebron Univ Hosp HUVH, Pediat Infect Dis &amp; Immunodeficiencies Unit, Vall dHebron Barcelona Hosp Campus, Barcelona, Catalonia, Spain; [Soler-Palacin, Pere; Colobran, Roger; Martin-Nalda, Andrea; Riviere, Jacques G.] Jeffrey Modell Diagnost &amp; Res Ctr Primary Immunod, Barcelona, Catalonia, Spain; [Colobran, Roger] Vall dHebron Univ Hosp HUVH, Vall dHebron Res Inst VHIR, Diagnost Immunol Grp, Vall dHebron Barcelona Hosp Campus, Barcelona, Catalonia, Spain; [Colobran, Roger] Autonomous Univ Barcelona UAB, Vall dHebron Univ Hosp HUVH, Genet Dept, Immunol Div, Vall dHebron Barcelona Hosp Campus, Barcelona, Catalonia, Spain; [Tandjaoui-Lambiotte, Yacine] Avicenne Hosp, AP HP, Intens Care Unit, Bobigny, France; [Tandjaoui-Lambiotte, Yacine] INSERM U1272, Hypoxia &amp; Lung, Bobigny, France; [Chaibi, Khalil] Avicenne Hosp, AP HP, Anesthesiol &amp; Crit Care Med Dept, Bobigny, France; [Chaibi, Khalil] Sorbonne Univ, INSERM UMR S 1155, Common &amp; Rare Kidney Dis, Paris, France; [Shahrooei, Mohammad; Olyaei, Nasrin Alipour] Specialized Immunol Lab Dr Shahrooei, Sina Med Complex, Ahvaz, Iran; [Shahrooei, Mohammad; Olyaei, Nasrin Alipour] Katholieke Univ Leuven, Dept Microbiol &amp; Immunol, Clin &amp; Diagnost Immunol, Leuven, Belgium; [Darazam, Ilad Alavi] Shahid Beheshti Univ Med Sci, Infect Dis &amp; Trop Med Res Ctr, Tehran, Iran; [Darazam, Ilad Alavi] Shahid Beheshti Univ Med Sci, Loghman Hakim Hosp, Dept Infect Dis &amp; Trop Med, Tehran, Iran; [Mansouri, Davood] Shahid Beheshti Univ Med Sci, Natl Res Inst TB &amp; Lung Dis, Dept Clin Immunol &amp; Infect Dis, Tehran, Iran; [Mansouri, Davood] Shahid Beheshti Univ Med Sci, Masih Daneshvari Hosp, Clin TB &amp; Epidemiol Res Ctr, Natl Res Inst TB &amp; Lung Dis NRITLD, Tehran, Iran; [Mansouri, Davood] Shahid Beheshti Univ Med Sci, Pediat Resp Dis Res Ctr, Natl Res Inst TB &amp; Lung Dis, Tehran, Iran; [Palabiyik, Figen] Univ Hlth Sci, Bakirkoy Dr Sadi Konuk Training &amp; Res Hosp, Pediat Infect Dis Unit, Istanbul, Turkey; [Ozcelik, Tayfun] Bilkent Univ, Dept Mol Biol &amp; Genet, Bilkent, Turkey; [Novelli, Giuseppe] Univ Roma Tor Vergata, Dept Biomed &amp; Prevent, Rome, Italy; [Novelli, Giuseppe] IRCCS, Neuromed Inst, Pozzilli, IS, Italy; [Novelli, Antonio] Bambino Gesu Children Hosp, Translat Cytogen Res Unit, Lab Med Genet, IRCCS, Rome, Italy; [Casari, Giorgio; Aiuti, Alessandro; Rovere-Querini, Patrizia] Univ Vita Salute San Raffaele, Milan, Italy; [Casari, Giorgio; Carrera, Paola; Bondesan, Simone] IRCCS San Raffaele Sci Inst, Clin Genom, Milan, Italy; [Aiuti, Alessandro; Barzaghi, Federica] IRCCS San Raffaele Sci Inst, San Raffaele Telethon Inst Gene Therapy SR Tiget, Milan, Italy; [Aiuti, Alessandro; Barzaghi, Federica] IRCCS San Raffaele Sci Inst, Pediat Immunohematol Unit, Milan, Italy; [Aiuti, Alessandro; Barzaghi, Federica] IRCCS San Raffaele Sci Inst, BMT Program, Milan, Italy; [Rovere-Querini, Patrizia] IRCCS San Raffaele Sci Inst, Div Immunol Transplantat &amp; Infect Dis, Milan, Italy; [Tresoldi, Cristina] IRCCS Osped San Raffaele, Mol Hematol Unit, Milan, Italy; [Franco, Jose Luis; Rojas, Julian; Arias, Andres Augusto] Univ Antioquia UdeA, Sch Med, Dept Microbiol &amp; Parasitol, Primary Immunodeficiencies Grp, Medellin, Colombia; [Reyes, Luis Felipe; Bustos, Ingrid G.] Univ La Sabana, Chia, Colombia; [Arias, Andres Augusto] Univ Antioquia UdeA, Sch Microbiol, Medellin, Colombia; [Morelle, Guillaume; Kyheng, Christele] Univ Paris Saclay, Hop Bicetre, AP HP, Dept Gen Pediat, Le Kremlin Bicetre, France; [Troya, Jesus] Infanta Leonor Univ Hosp, Dept Internal Med, Madrid, Spain; [Planas-Serra, Laura; Schluter, Agatha; Pujol, Aurora] Bellvitge Biomed Res Inst IDIBELL, Neurometab Dis Lab, Barcelona, Spain; [Planas-Serra, Laura; Schluter, Agatha; Pujol, Aurora] ISCIII, Ctr Biomed Res Rare Dis CIBERER, Madrid, Spain; [Gut, Marta] Barcelona Inst Sci &amp; Technol BIST, Ctr Genom Regulat CRG, CNAG CRG, Baldiri Reixac 4, Barcelona 08028, Spain; [Pujol, Aurora] Catalan Inst Res &amp; Adv Studies ICREA, Barcelona, Spain; [Allende, Luis M.; Cabrera-Marante, Oscar; Pleguezuelo, Daniel E.] Univ Hosp 12 Octubre, Res Inst Hosp 12 Octubre 1 12, Immunol Dept, Madrid, Spain; [Allende, Luis M.] Univ Complutense Madrid, Madrid, Spain; [Rodriguez-Gallego, Carlos] Univ Hosp Gran Canaria Dr Negrin, Dept Immunol, Canarian Hlth Syst, Las Palmas Gran Canaria, Spain; [Rodriguez-Gallego, Carlos] Univ Fernando Pessoa Canarias, Dept Clin Sci, Las Palmas Gran Canaria, Spain; [Flores, Carlos] Inst Technol &amp; Renewable Energies ITER, Genom Div, Santa Cruz De Tenerife, Spain; [Flores, Carlos] Hlth Inst Carlos III, CIBER Enfermedades Resp, Madrid, Spain; [Flores, Carlos] Univ Hosp NS de Candelaria, Res Unit, Santa Cruz De Tenerife, Spain; [Flores, Carlos] Univ La Laguna, Inst Biomed Technol ITB, San Cristobal La Laguna, Spain; [de Diego, Rebeca Perez] Univ Hosp La Paz, IdiPAZ Inst Hlth Res, Lab Immunogenet Human Dis, Madrid, Spain; [Keles, Sevgi; Akcan, Ozge Metin] Necmettin Erbakan Univ, Meram Med Fac, Div Pediat Allergy &amp; Immunol, Konya, Turkey; [Aytekin, Gokhan] Konya City Hosp, Div Allergy &amp; Immunol, Konya, Turkey; [Bryceson, Yenan T.; Campbell, Tessa M.; Covill, Laura E.] Karolinska Inst, Ctr Hematol &amp; Regenerat Med, Dept Med, Stockholm, Sweden; [Bergman, Peter] Karolinska Inst, Dept Lab Med, Div Clin Microbiol, Stockholm, Sweden; [Bergman, Peter; Smith, C. I. Edvard; Norlin, Anna-Carin] Karolinska Univ Hosp, Immunodeficiency Unit, Infect Dis Clin, Stockholm, Sweden; [Brodin, Petter] Karolinska Inst, Dept Womens &amp; Childrens Hlth, Sci Life Lab, Solna, Sweden; [Smole, Daniel] Cent Hosp Anesthesia &amp; Intens Care Unit, Karlstad, Sweden; [Smith, C. I. Edvard] Karolinska Inst, Dept Lab Med, Div Biomol &amp; Cellular Med, Stockholm, Sweden; [Hammarstrom, Lennart; Pan-Hammarstrom, Qiang; Abolhassani, Hassan] Karolinska Inst, Dept Biosci &amp; Nutr, Stockholm, Sweden; [Abolhassani, Hassan] Univ Tehran Med Sci, Res Ctr Immunodeficiencies, Pediat Ctr Excellence, Childrens Med Ctr, Tehran, Iran; [Mane, Shrikant] Yale Univ, Sch Med, Dept Genet, New Haven, CT 06510 USA; [Marr, Nico; Ata, Manar; Al Ali, Fatima; Khan, Taushif] Sidra Med, Res Branch, Dept Immunol, Doha, Qatar; [Spaan, Andras N.] Univ Med Ctr Utrecht, Dept Med Microbiol, Utrecht, Netherlands; [Dalgard, Clifton L.] Uniformed Serv Univ Hlth Sci, Dept Anat Physiol &amp; Genet, Bethesda, MD 20814 USA; [Dalgard, Clifton L.] Uniformed Serv Univ Hlth Sci, Amer Genome Ctr, Bethesda, MD 20814 USA; [Bonfanti, Paolo] Univ Milano Bicocca, Dept Infect Dis, San Gerardo Hosp, Monza, Italy; [Biondi, Andrea] Univ Milan, Bicocca Fdn MBBM, Osped San Gerardo, EuroBloodNet,MetabERN,Pediat Dept, Monza, Italy; [Biondi, Andrea] Univ Milan, Bicocca Fdn MBBM, Osped San Gerardo,EuroBloodNet,MetabERN, Ctr Tettamanti European Reference Network PaedCan, Monza, Italy; [Tubiana, Sarah; Burdet, Charles] Ctr Invest Clin, INSERM CIC 1425, Paris, France; [Tubiana, Sarah] Hop Bichat Claude Bernard, AP HP, Paris, France; [Burdet, Charles] Univ Paris, IAME, INSERM UMR 1137, Paris, France; [Nussbaum, Robert; Kahn-Kirby, Amanda] Invitae, San Francisco, CA USA; [Snow, Andrew L.] Uniformed Serv Univ Hlth Sci, Dept Pharmacol &amp; Mol Therapeut, Bethesda, MD 20814 USA; [Bustamante, Jacinta] Necker Hosp Sick Children, AP HP, Ctr Study Primary Immunodeficiencies, Paris, France; [Lifton, Richard P.] Rockefeller Univ, Lab Genet &amp; Genom, 1230 York Ave, New York, NY 10021 USA; [Su, Helen C.] Univ Penn, Perelman Sch Med, Dept Pathol &amp; Lab Med, Philadelphia, PA 19104 USA; [Soumelis, Vassili] Hop St Louis, AP HP, Dept Immunol Histocompatibil, F-75010 Paris, France; [Casanova, Jean-Laurent] Howard Hughes Med Inst, New York, NY 10032 USA</t>
  </si>
  <si>
    <t>Boisson, B; Casanova, JL (corresponding author), Rockefeller Univ, Rockefeller Branch, St Giles Lab Human Genet Infect Dis, 1230 York Ave, New York, NY 10021 USA.; Boisson, B; Casanova, JL (corresponding author), Necker Hosp Sick Children, INSERM U1163, Necker Branch, Lab Human Genet Infect Dis, Paris, France.; Boisson, B; Casanova, JL (corresponding author), Univ Paris, Imagine Inst, Paris, France.; Casanova, JL (corresponding author), Howard Hughes Med Inst, New York, NY 10032 USA.</t>
  </si>
  <si>
    <t>2470-9468</t>
  </si>
  <si>
    <t>eabl4348</t>
  </si>
  <si>
    <t>Val-Blasco, A; Prieto, P; Jaen, RI; Gil-Fernandez, M; Pajares, M; Domenech, N; Jorge, I; Vazquez, J; Bueno-Sen, A; Ruiz-Hurtado, G; Crespo-Leiro, MG; Cuadrado, A; Delgado, C; Bosca, L; Fernandez-Velasco, M</t>
  </si>
  <si>
    <t>Specialized pro-resolving mediators prevents cardiac dysfunction by modulating Ca2+handling and NRF2 axis</t>
  </si>
  <si>
    <t>EUROPEAN HEART JOURNAL</t>
  </si>
  <si>
    <t>[Val-Blasco, A.; Gil-Fernandez, M.; Bueno-Sen, A.; Fernandez-Velasco, M.] Inst Invest Hosp Univ La PAZ, IdiPAZ, Madrid, Spain; [Prieto, P.] Univ Complutense Madrid, Pharmacol, Fac Pharm, Madrid, Spain; [Jaen, R. I.; Pajares, M.; Cuadrado, A.; Delgado, C.; Bosca, L.] Inst Invest Biomed Alberto Sols, Madrid, Spain; [Domenech, N.; Crespo-Leiro, M. G.] Inst Invest Biomed A Coruna INIBIC, Cardiol Practice, Complexo Hosp Univ A, Coruna, Spain; [Jorge, I.; Vazquez, J.] Natl Ctr Cardiovasc Res CNIC, Madrid, Spain; [Ruiz-Hurtado, G.] Univ Hosp 12 Octubre, Inst Invest I 12 Hosp Univ 12 Octubre, Madrid, Spain</t>
  </si>
  <si>
    <t>0195-668X</t>
  </si>
  <si>
    <t>Povo-Retana, A; Mojena, M; Bosca, A; Pedros, J; Peraza, DA; Valenzuela, C; Laparra, JM; Calle, F; Bosca, L</t>
  </si>
  <si>
    <t>Graphene Particles Interfere with Pro-Inflammatory Polarization of Human Macrophages: Functional and Electrophysiological Evidence</t>
  </si>
  <si>
    <t>ADVANCED BIOLOGY</t>
  </si>
  <si>
    <t>[Povo-Retana, Adrian; Mojena, Marina; Alberto Peraza, Diego; Valenzuela, Carmen; Bosca, Lisardo] Inst Invest Biomed Alberto Sols CSIC UAM, Arturo Duperier 4, Madrid 28029, Spain; [Bosca, Alberto; Pedros, Jorge; Calle, Fernando] Univ Politecn Madrid, Inst Sistemas Optoelect &amp; Microtecnol ISOM, E-28040 Madrid, Spain; [Bosca, Alberto; Pedros, Jorge; Calle, Fernando] Univ Politecn Madrid, Dept Ingn Elect ETSI Telecomunicac, E-28040 Madrid, Spain; [Valenzuela, Carmen; Bosca, Lisardo] Ctr Invest Biomed Red Enfermedades Cardiovasc CIB, Madrid 28029, Spain; [Moises Laparra, Jose] Madrid Inst Adv Studies Food DEA Food, Ctra Cantoblanco 8, Madrid 28049, Spain</t>
  </si>
  <si>
    <t>Bosca, L (corresponding author), Inst Invest Biomed Alberto Sols CSIC UAM, Arturo Duperier 4, Madrid 28029, Spain.; Calle, F (corresponding author), Univ Politecn Madrid, Inst Sistemas Optoelect &amp; Microtecnol ISOM, E-28040 Madrid, Spain.; Calle, F (corresponding author), Univ Politecn Madrid, Dept Ingn Elect ETSI Telecomunicac, E-28040 Madrid, Spain.; Bosca, L (corresponding author), Ctr Invest Biomed Red Enfermedades Cardiovasc CIB, Madrid 28029, Spain.</t>
  </si>
  <si>
    <t>2701-0198</t>
  </si>
  <si>
    <t>NOV</t>
  </si>
  <si>
    <t>Font-Diaz, J; Jimenez-Panizo, A; Caelles, C; Vivanco, MD; Perez, P; Aranda, A; Estebanez-Perpina, E; Castrillo, A; Ricote, M; Valledor, AF</t>
  </si>
  <si>
    <t>Nuclear receptors: Lipid and hormone sensors with essential roles in the control of cancer development</t>
  </si>
  <si>
    <t>SEMINARS IN CANCER BIOLOGY</t>
  </si>
  <si>
    <t>[Font-Diaz, Joan; Valledor, Annabel F.] Univ Barcelona, Sch Biol, Dept Cell Biol Physiol &amp; Immunol, Barcelona 08028, Spain; [Font-Diaz, Joan; Jimenez-Panizo, Alba; Caelles, Carme; Estebanez-Perpina, Eva; Valledor, Annabel F.] Univ Barcelona IBUB, Inst Biomed, Barcelona 08028, Spain; [Jimenez-Panizo, Alba; Estebanez-Perpina, Eva] Univ Barcelona, Sch Biol, Dept Biochem &amp; Mol Biomed, Barcelona 08028, Spain; [Caelles, Carme] Univ Barcelona, Sch Pharm &amp; Food Sci, Dept Biochem &amp; Physiol, Barcelona 08028, Spain; [Vivanco, Maria dM] Basque Res Technol Alliance, CIC BioGUNE, Bizkaia Technol Pk, Derio 48160, Spain; [Perez, Paloma] CSIC, Inst Biomed Valencia IBV, Valencia 46010, Spain; [Aranda, Ana; Castrillo, Antonio] CSIC, Inst Invest Biomed Alberto Sols, Madrid 28029, Spain; [Aranda, Ana; Castrillo, Antonio] Univ Autonoma Madrid, Madrid 28029, Spain; [Castrillo, Antonio] Univ Las Palmas, Inst Invest Biomed Alberto Sols CSIC UAM, Unidad Asociada CSIC, Unidad Biomed, Gran Canaria 35001, Spain; [Ricote, Mercedes] Ctr Nacl Invest Cardiovasc CNIC, Area Myocardial Pathophysiol, Madrid 28029, Spain</t>
  </si>
  <si>
    <t>Valledor, AF (corresponding author), Univ Barcelona, Sch Biol, Dept Cell Biol Physiol &amp; Immunol, Barcelona 08028, Spain.</t>
  </si>
  <si>
    <t>1044-579X</t>
  </si>
  <si>
    <t>Beyond classic concepts in thyroid homeostasis: Immune system and microbiota</t>
  </si>
  <si>
    <t>MOLECULAR AND CELLULAR ENDOCRINOLOGY</t>
  </si>
  <si>
    <t>[Fernandez-Garcia, Victoria; Gonzalez-Ramos, Silvia; Martin-Sanz, Paloma; Bosca, Lisardo] Inst Invest Biomed Alberto Sols CSIC UAM, Arturo Duperier 4, Madrid 28029, Spain; [Fernandez-Garcia, Victoria; Gonzalez-Ramos, Silvia; Bosca, Lisardo] Ctr Invest Biomed Red Enfermedades Cardiovasc CIB, Melchor Fernandez Almagro 6, Madrid 28029, Spain; [Martin-Sanz, Paloma] Ctr Invest Biomed Red Enfermedades Hepat &amp; Digest, Melchor Fernandez Almagro 6, Madrid 28029, Spain; [Laparra, Jose M.] Madrid Inst Adv Studies Food IMDEA Food, Ctra Cantoblanco 8, Madrid 28049, Spain</t>
  </si>
  <si>
    <t>Gonzalez-Ramos, S (corresponding author), Inst Invest Biomed Alberto Sols CSIC UAM, Arturo Duperier 4, Madrid 28029, Spain.; Bosca, L (corresponding author), Inst Invest Biomed Alberto Sols, C Arturo Duperier 4, Madrid 28029, Spain.</t>
  </si>
  <si>
    <t>0303-7207</t>
  </si>
  <si>
    <t>AUG 1</t>
  </si>
  <si>
    <t>Chen, MJ; Sun, XC; Wei, W; Cucarella, C; Martin-Sanz, P; Casado, M; Pi, LY; Ren, B; Cao, Q</t>
  </si>
  <si>
    <t>Hepatic COX-2 expression protects mice from an alcohol-high fat diet-induced metabolic disorder by involving protein acetylation related energy metabolism</t>
  </si>
  <si>
    <t>ALCOHOL</t>
  </si>
  <si>
    <t>[Chen, Minjie; Sun, Xicui; Wei, Wei; Cao, Qi] Univ Maryland, Sch Med, Diagnost Radiol &amp; Nucl Med, 670 West Baltimore St, Baltimore, MD 21201 USA; [Cucarella, Carme; Casado, Marta] IBV CSIC, Inst Biomed Valencia, Jaume Roig 11, Valencia 46010, Spain; [Martin-Sanz, Paloma] CSIC UAM, Inst Invest Biomed IIB Alberto Sols, Arturo Duperier 4, Madrid 28029, Spain; [Martin-Sanz, Paloma; Casado, Marta] Ctr Invest Biomed Red Enfermedades Hepat &amp; Digest, Monforte de Lemos 3-5, Madrid 28029, Spain; [Pi, Liya] Coll Med, Dept Pediat, Gainesville, FL USA; [Ren, Bin] Univ Alabama Birmingham, Dept Surg, Birmingham, AL 35294 USA</t>
  </si>
  <si>
    <t>Cao, Q (corresponding author), Univ Maryland, Sch Med, Diagnost Radiol &amp; Nucl Med, 670 West Baltimore St, Baltimore, MD 21201 USA.</t>
  </si>
  <si>
    <t>0741-8329</t>
  </si>
  <si>
    <t>1º CUARTIL</t>
  </si>
  <si>
    <t>1º DECIL</t>
  </si>
  <si>
    <t>Q1</t>
  </si>
  <si>
    <t>SI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</si>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</sst>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C2327"/>
  <sheetViews>
    <sheetView tabSelected="1" zoomScalePageLayoutView="0" workbookViewId="0" topLeftCell="A1">
      <selection activeCell="A1" sqref="A1:IV16384"/>
    </sheetView>
  </sheetViews>
  <sheetFormatPr defaultColWidth="14.0039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4.0039062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4.0039062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3.706</v>
      </c>
      <c r="G5" s="7" t="str">
        <f>VLOOKUP(N5,'[1]Revistas'!$B$2:$H$62913,3,FALSE)</f>
        <v>Q2</v>
      </c>
      <c r="H5" s="7" t="str">
        <f>VLOOKUP(N5,'[1]Revistas'!$B$2:$H$62913,4,FALSE)</f>
        <v>MEDICINE, GENERAL &amp; INTERNAL</v>
      </c>
      <c r="I5" s="7" t="str">
        <f>VLOOKUP(N5,'[1]Revistas'!$B$2:$H$62913,5,FALSE)</f>
        <v>45/167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3</v>
      </c>
      <c r="N5" s="7" t="s">
        <v>26</v>
      </c>
      <c r="O5" s="7" t="s">
        <v>27</v>
      </c>
      <c r="P5" s="7">
        <v>2021</v>
      </c>
      <c r="Q5" s="7">
        <v>11</v>
      </c>
      <c r="R5" s="7">
        <v>4</v>
      </c>
      <c r="S5" s="7" t="s">
        <v>28</v>
      </c>
      <c r="T5" s="7">
        <v>678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4.282</v>
      </c>
      <c r="G6" s="7" t="str">
        <f>VLOOKUP(N6,'[1]Revistas'!$B$2:$H$62913,3,FALSE)</f>
        <v>Q1</v>
      </c>
      <c r="H6" s="7" t="str">
        <f>VLOOKUP(N6,'[1]Revistas'!$B$2:$H$62913,4,FALSE)</f>
        <v>MATERIALS SCIENCE, CHARACTERIZATION &amp; TESTING</v>
      </c>
      <c r="I6" s="7" t="str">
        <f>VLOOKUP(N6,'[1]Revistas'!$B$2:$H$62913,5,FALSE)</f>
        <v>04 DE 32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1</v>
      </c>
      <c r="N6" s="7" t="s">
        <v>34</v>
      </c>
      <c r="O6" s="7" t="s">
        <v>35</v>
      </c>
      <c r="P6" s="7">
        <v>2021</v>
      </c>
      <c r="Q6" s="7">
        <v>94</v>
      </c>
      <c r="R6" s="7" t="s">
        <v>28</v>
      </c>
      <c r="S6" s="7" t="s">
        <v>28</v>
      </c>
      <c r="T6" s="7">
        <v>107046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4.379</v>
      </c>
      <c r="G7" s="7" t="str">
        <f>VLOOKUP(N7,'[1]Revistas'!$B$2:$H$62913,3,FALSE)</f>
        <v>Q1</v>
      </c>
      <c r="H7" s="7" t="str">
        <f>VLOOKUP(N7,'[1]Revistas'!$B$2:$H$62913,4,FALSE)</f>
        <v>MULTIDISCIPLINARY SCIENCES</v>
      </c>
      <c r="I7" s="7" t="str">
        <f>VLOOKUP(N7,'[1]Revistas'!$B$2:$H$62913,5,FALSE)</f>
        <v>17/73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2021</v>
      </c>
      <c r="Q7" s="7">
        <v>11</v>
      </c>
      <c r="R7" s="7">
        <v>1</v>
      </c>
      <c r="S7" s="7" t="s">
        <v>28</v>
      </c>
      <c r="T7" s="7">
        <v>21612</v>
      </c>
    </row>
    <row r="8" spans="2:20" s="1" customFormat="1" ht="15">
      <c r="B8" s="6" t="s">
        <v>43</v>
      </c>
      <c r="C8" s="6" t="s">
        <v>44</v>
      </c>
      <c r="D8" s="6" t="s">
        <v>45</v>
      </c>
      <c r="E8" s="7" t="s">
        <v>46</v>
      </c>
      <c r="F8" s="7">
        <f>VLOOKUP(N8,'[1]Revistas'!$B$2:$H$62913,2,FALSE)</f>
        <v>4.566</v>
      </c>
      <c r="G8" s="7" t="str">
        <f>VLOOKUP(N8,'[1]Revistas'!$B$2:$H$62913,3,FALSE)</f>
        <v>Q1</v>
      </c>
      <c r="H8" s="7" t="str">
        <f>VLOOKUP(N8,'[1]Revistas'!$B$2:$H$62913,4,FALSE)</f>
        <v>PHYSIOLOGY</v>
      </c>
      <c r="I8" s="7" t="str">
        <f>VLOOKUP(N8,'[1]Revistas'!$B$2:$H$62913,5,FALSE)</f>
        <v>14/81</v>
      </c>
      <c r="J8" s="7" t="str">
        <f>VLOOKUP(N8,'[1]Revistas'!$B$2:$H$62913,6,FALSE)</f>
        <v>NO</v>
      </c>
      <c r="K8" s="7" t="s">
        <v>47</v>
      </c>
      <c r="L8" s="7" t="s">
        <v>48</v>
      </c>
      <c r="M8" s="7">
        <v>0</v>
      </c>
      <c r="N8" s="7" t="s">
        <v>49</v>
      </c>
      <c r="O8" s="7" t="s">
        <v>50</v>
      </c>
      <c r="P8" s="7">
        <v>2021</v>
      </c>
      <c r="Q8" s="7">
        <v>12</v>
      </c>
      <c r="R8" s="7" t="s">
        <v>28</v>
      </c>
      <c r="S8" s="7" t="s">
        <v>28</v>
      </c>
      <c r="T8" s="7">
        <v>775029</v>
      </c>
    </row>
    <row r="9" spans="2:20" s="1" customFormat="1" ht="15">
      <c r="B9" s="6" t="s">
        <v>51</v>
      </c>
      <c r="C9" s="6" t="s">
        <v>52</v>
      </c>
      <c r="D9" s="6" t="s">
        <v>53</v>
      </c>
      <c r="E9" s="7" t="s">
        <v>23</v>
      </c>
      <c r="F9" s="7">
        <f>VLOOKUP(N9,'[1]Revistas'!$B$2:$H$62913,2,FALSE)</f>
        <v>5.091</v>
      </c>
      <c r="G9" s="7" t="str">
        <f>VLOOKUP(N9,'[1]Revistas'!$B$2:$H$62913,3,FALSE)</f>
        <v>Q1</v>
      </c>
      <c r="H9" s="7" t="str">
        <f>VLOOKUP(N9,'[1]Revistas'!$B$2:$H$62913,4,FALSE)</f>
        <v>MEDICINE, GENERAL &amp; INTERNAL</v>
      </c>
      <c r="I9" s="7" t="str">
        <f>VLOOKUP(N9,'[1]Revistas'!$B$2:$H$62913,5,FALSE)</f>
        <v>44/313</v>
      </c>
      <c r="J9" s="7" t="str">
        <f>VLOOKUP(N9,'[1]Revistas'!$B$2:$H$62913,6,FALSE)</f>
        <v>NO</v>
      </c>
      <c r="K9" s="7" t="s">
        <v>54</v>
      </c>
      <c r="L9" s="7" t="s">
        <v>55</v>
      </c>
      <c r="M9" s="7">
        <v>0</v>
      </c>
      <c r="N9" s="7" t="s">
        <v>56</v>
      </c>
      <c r="O9" s="7" t="s">
        <v>57</v>
      </c>
      <c r="P9" s="7">
        <v>2021</v>
      </c>
      <c r="Q9" s="7">
        <v>8</v>
      </c>
      <c r="R9" s="7" t="s">
        <v>28</v>
      </c>
      <c r="S9" s="7" t="s">
        <v>28</v>
      </c>
      <c r="T9" s="7">
        <v>678850</v>
      </c>
    </row>
    <row r="10" spans="2:20" s="1" customFormat="1" ht="15">
      <c r="B10" s="6" t="s">
        <v>58</v>
      </c>
      <c r="C10" s="6" t="s">
        <v>59</v>
      </c>
      <c r="D10" s="6" t="s">
        <v>60</v>
      </c>
      <c r="E10" s="7" t="s">
        <v>23</v>
      </c>
      <c r="F10" s="7">
        <f>VLOOKUP(N10,'[1]Revistas'!$B$2:$H$62913,2,FALSE)</f>
        <v>5.103</v>
      </c>
      <c r="G10" s="7" t="str">
        <f>VLOOKUP(N10,'[1]Revistas'!$B$2:$H$62913,3,FALSE)</f>
        <v>Q1</v>
      </c>
      <c r="H10" s="7" t="str">
        <f>VLOOKUP(N10,'[1]Revistas'!$B$2:$H$62913,4,FALSE)</f>
        <v>VIROLOGY</v>
      </c>
      <c r="I10" s="7" t="str">
        <f>VLOOKUP(N10,'[1]Revistas'!$B$2:$H$62913,5,FALSE)</f>
        <v>9 DE 36</v>
      </c>
      <c r="J10" s="7" t="str">
        <f>VLOOKUP(N10,'[1]Revistas'!$B$2:$H$62913,6,FALSE)</f>
        <v>NO</v>
      </c>
      <c r="K10" s="7" t="s">
        <v>61</v>
      </c>
      <c r="L10" s="7" t="s">
        <v>62</v>
      </c>
      <c r="M10" s="7">
        <v>1</v>
      </c>
      <c r="N10" s="7" t="s">
        <v>63</v>
      </c>
      <c r="O10" s="7" t="s">
        <v>64</v>
      </c>
      <c r="P10" s="7">
        <v>2021</v>
      </c>
      <c r="Q10" s="7">
        <v>95</v>
      </c>
      <c r="R10" s="7">
        <v>2</v>
      </c>
      <c r="S10" s="7" t="s">
        <v>28</v>
      </c>
      <c r="T10" s="7" t="s">
        <v>65</v>
      </c>
    </row>
    <row r="11" spans="2:20" s="1" customFormat="1" ht="15">
      <c r="B11" s="6" t="s">
        <v>66</v>
      </c>
      <c r="C11" s="6" t="s">
        <v>67</v>
      </c>
      <c r="D11" s="6" t="s">
        <v>68</v>
      </c>
      <c r="E11" s="7" t="s">
        <v>23</v>
      </c>
      <c r="F11" s="7">
        <f>VLOOKUP(N11,'[1]Revistas'!$B$2:$H$62913,2,FALSE)</f>
        <v>5.422</v>
      </c>
      <c r="G11" s="7" t="str">
        <f>VLOOKUP(N11,'[1]Revistas'!$B$2:$H$62913,3,FALSE)</f>
        <v>Q2</v>
      </c>
      <c r="H11" s="7" t="str">
        <f>VLOOKUP(N11,'[1]Revistas'!$B$2:$H$62913,4,FALSE)</f>
        <v>IMMUNOLOGY</v>
      </c>
      <c r="I11" s="7" t="str">
        <f>VLOOKUP(N11,'[1]Revistas'!$B$2:$H$62913,5,FALSE)</f>
        <v>51/162</v>
      </c>
      <c r="J11" s="7" t="str">
        <f>VLOOKUP(N11,'[1]Revistas'!$B$2:$H$62913,6,FALSE)</f>
        <v>NO</v>
      </c>
      <c r="K11" s="7" t="s">
        <v>69</v>
      </c>
      <c r="L11" s="7" t="s">
        <v>70</v>
      </c>
      <c r="M11" s="7">
        <v>1</v>
      </c>
      <c r="N11" s="7" t="s">
        <v>71</v>
      </c>
      <c r="O11" s="7" t="s">
        <v>72</v>
      </c>
      <c r="P11" s="7">
        <v>2021</v>
      </c>
      <c r="Q11" s="7">
        <v>207</v>
      </c>
      <c r="R11" s="7">
        <v>1</v>
      </c>
      <c r="S11" s="7">
        <v>162</v>
      </c>
      <c r="T11" s="7" t="s">
        <v>73</v>
      </c>
    </row>
    <row r="12" spans="2:20" s="1" customFormat="1" ht="15">
      <c r="B12" s="6" t="s">
        <v>74</v>
      </c>
      <c r="C12" s="6" t="s">
        <v>75</v>
      </c>
      <c r="D12" s="6" t="s">
        <v>76</v>
      </c>
      <c r="E12" s="7" t="s">
        <v>23</v>
      </c>
      <c r="F12" s="7">
        <f>VLOOKUP(N12,'[1]Revistas'!$B$2:$H$62913,2,FALSE)</f>
        <v>5.555</v>
      </c>
      <c r="G12" s="7" t="str">
        <f>VLOOKUP(N12,'[1]Revistas'!$B$2:$H$62913,3,FALSE)</f>
        <v>Q1</v>
      </c>
      <c r="H12" s="7" t="str">
        <f>VLOOKUP(N12,'[1]Revistas'!$B$2:$H$62913,4,FALSE)</f>
        <v>ENDOCRINOLOGY &amp; METABOLISM</v>
      </c>
      <c r="I12" s="7" t="str">
        <f>VLOOKUP(N12,'[1]Revistas'!$B$2:$H$62913,5,FALSE)</f>
        <v>32/145</v>
      </c>
      <c r="J12" s="7" t="str">
        <f>VLOOKUP(N12,'[1]Revistas'!$B$2:$H$62913,6,FALSE)</f>
        <v>NO</v>
      </c>
      <c r="K12" s="7" t="s">
        <v>77</v>
      </c>
      <c r="L12" s="7" t="s">
        <v>78</v>
      </c>
      <c r="M12" s="7">
        <v>0</v>
      </c>
      <c r="N12" s="7" t="s">
        <v>79</v>
      </c>
      <c r="O12" s="7" t="s">
        <v>80</v>
      </c>
      <c r="P12" s="7">
        <v>2021</v>
      </c>
      <c r="Q12" s="7">
        <v>12</v>
      </c>
      <c r="R12" s="7" t="s">
        <v>28</v>
      </c>
      <c r="S12" s="7" t="s">
        <v>28</v>
      </c>
      <c r="T12" s="7">
        <v>635923</v>
      </c>
    </row>
    <row r="13" spans="2:20" s="1" customFormat="1" ht="15">
      <c r="B13" s="6" t="s">
        <v>81</v>
      </c>
      <c r="C13" s="6" t="s">
        <v>82</v>
      </c>
      <c r="D13" s="6" t="s">
        <v>83</v>
      </c>
      <c r="E13" s="7" t="s">
        <v>23</v>
      </c>
      <c r="F13" s="7">
        <f>VLOOKUP(N13,'[1]Revistas'!$B$2:$H$62913,2,FALSE)</f>
        <v>5.682</v>
      </c>
      <c r="G13" s="7" t="str">
        <f>VLOOKUP(N13,'[1]Revistas'!$B$2:$H$62913,3,FALSE)</f>
        <v>Q1</v>
      </c>
      <c r="H13" s="7" t="str">
        <f>VLOOKUP(N13,'[1]Revistas'!$B$2:$H$62913,4,FALSE)</f>
        <v>GERIATRICS &amp; GERONTOLOGY</v>
      </c>
      <c r="I13" s="7" t="str">
        <f>VLOOKUP(N13,'[1]Revistas'!$B$2:$H$62913,5,FALSE)</f>
        <v>10 DE 53</v>
      </c>
      <c r="J13" s="7" t="str">
        <f>VLOOKUP(N13,'[1]Revistas'!$B$2:$H$62913,6,FALSE)</f>
        <v>NO</v>
      </c>
      <c r="K13" s="7" t="s">
        <v>84</v>
      </c>
      <c r="L13" s="7" t="s">
        <v>85</v>
      </c>
      <c r="M13" s="7">
        <v>0</v>
      </c>
      <c r="N13" s="7" t="s">
        <v>86</v>
      </c>
      <c r="O13" s="7" t="s">
        <v>87</v>
      </c>
      <c r="P13" s="7">
        <v>2021</v>
      </c>
      <c r="Q13" s="7">
        <v>13</v>
      </c>
      <c r="R13" s="7">
        <v>6</v>
      </c>
      <c r="S13" s="7">
        <v>7800</v>
      </c>
      <c r="T13" s="7">
        <v>7827</v>
      </c>
    </row>
    <row r="14" spans="2:20" s="1" customFormat="1" ht="15">
      <c r="B14" s="6" t="s">
        <v>88</v>
      </c>
      <c r="C14" s="6" t="s">
        <v>89</v>
      </c>
      <c r="D14" s="6" t="s">
        <v>90</v>
      </c>
      <c r="E14" s="7" t="s">
        <v>23</v>
      </c>
      <c r="F14" s="7">
        <f>VLOOKUP(N14,'[1]Revistas'!$B$2:$H$62913,2,FALSE)</f>
        <v>5.706</v>
      </c>
      <c r="G14" s="7" t="str">
        <f>VLOOKUP(N14,'[1]Revistas'!$B$2:$H$62913,3,FALSE)</f>
        <v>Q1</v>
      </c>
      <c r="H14" s="7" t="str">
        <f>VLOOKUP(N14,'[1]Revistas'!$B$2:$H$62913,4,FALSE)</f>
        <v>ENVIRONMENTAL SCIENCES</v>
      </c>
      <c r="I14" s="7" t="str">
        <f>VLOOKUP(N14,'[1]Revistas'!$B$2:$H$62913,5,FALSE)</f>
        <v>50/274</v>
      </c>
      <c r="J14" s="7" t="str">
        <f>VLOOKUP(N14,'[1]Revistas'!$B$2:$H$62913,6,FALSE)</f>
        <v>NO</v>
      </c>
      <c r="K14" s="7" t="s">
        <v>91</v>
      </c>
      <c r="L14" s="7" t="s">
        <v>92</v>
      </c>
      <c r="M14" s="7">
        <v>2</v>
      </c>
      <c r="N14" s="7" t="s">
        <v>93</v>
      </c>
      <c r="O14" s="7" t="s">
        <v>94</v>
      </c>
      <c r="P14" s="7">
        <v>2021</v>
      </c>
      <c r="Q14" s="7">
        <v>613</v>
      </c>
      <c r="R14" s="7" t="s">
        <v>28</v>
      </c>
      <c r="S14" s="7" t="s">
        <v>28</v>
      </c>
      <c r="T14" s="7">
        <v>118029</v>
      </c>
    </row>
    <row r="15" spans="2:20" s="1" customFormat="1" ht="15">
      <c r="B15" s="6" t="s">
        <v>95</v>
      </c>
      <c r="C15" s="6" t="s">
        <v>96</v>
      </c>
      <c r="D15" s="6" t="s">
        <v>97</v>
      </c>
      <c r="E15" s="7" t="s">
        <v>46</v>
      </c>
      <c r="F15" s="7">
        <f>VLOOKUP(N15,'[1]Revistas'!$B$2:$H$62913,2,FALSE)</f>
        <v>6.081</v>
      </c>
      <c r="G15" s="7" t="str">
        <f>VLOOKUP(N15,'[1]Revistas'!$B$2:$H$62913,3,FALSE)</f>
        <v>Q1</v>
      </c>
      <c r="H15" s="7" t="str">
        <f>VLOOKUP(N15,'[1]Revistas'!$B$2:$H$62913,4,FALSE)</f>
        <v>BIOCHEMISTRY &amp; MOLECULAR BIOLOGY</v>
      </c>
      <c r="I15" s="7" t="str">
        <f>VLOOKUP(N15,'[1]Revistas'!$B$2:$H$62913,5,FALSE)</f>
        <v>65/297</v>
      </c>
      <c r="J15" s="7" t="str">
        <f>VLOOKUP(N15,'[1]Revistas'!$B$2:$H$62913,6,FALSE)</f>
        <v>NO</v>
      </c>
      <c r="K15" s="7" t="s">
        <v>98</v>
      </c>
      <c r="L15" s="7" t="s">
        <v>99</v>
      </c>
      <c r="M15" s="7">
        <v>1</v>
      </c>
      <c r="N15" s="7" t="s">
        <v>100</v>
      </c>
      <c r="O15" s="7" t="s">
        <v>101</v>
      </c>
      <c r="P15" s="7">
        <v>2021</v>
      </c>
      <c r="Q15" s="7">
        <v>9</v>
      </c>
      <c r="R15" s="7">
        <v>5</v>
      </c>
      <c r="S15" s="7" t="s">
        <v>28</v>
      </c>
      <c r="T15" s="7">
        <v>519</v>
      </c>
    </row>
    <row r="16" spans="2:20" s="1" customFormat="1" ht="15">
      <c r="B16" s="6" t="s">
        <v>102</v>
      </c>
      <c r="C16" s="6" t="s">
        <v>103</v>
      </c>
      <c r="D16" s="6" t="s">
        <v>104</v>
      </c>
      <c r="E16" s="7" t="s">
        <v>46</v>
      </c>
      <c r="F16" s="7">
        <f>VLOOKUP(N16,'[1]Revistas'!$B$2:$H$62913,2,FALSE)</f>
        <v>6.311</v>
      </c>
      <c r="G16" s="7" t="str">
        <f>VLOOKUP(N16,'[1]Revistas'!$B$2:$H$62913,3,FALSE)</f>
        <v>Q1</v>
      </c>
      <c r="H16" s="7" t="str">
        <f>VLOOKUP(N16,'[1]Revistas'!$B$2:$H$62913,4,FALSE)</f>
        <v>PHYSIOLOGY</v>
      </c>
      <c r="I16" s="7" t="str">
        <f>VLOOKUP(N16,'[1]Revistas'!$B$2:$H$62913,5,FALSE)</f>
        <v>8 DE 81</v>
      </c>
      <c r="J16" s="7" t="str">
        <f>VLOOKUP(N16,'[1]Revistas'!$B$2:$H$62913,6,FALSE)</f>
        <v>SI</v>
      </c>
      <c r="K16" s="7" t="s">
        <v>105</v>
      </c>
      <c r="L16" s="7" t="s">
        <v>106</v>
      </c>
      <c r="M16" s="7">
        <v>1</v>
      </c>
      <c r="N16" s="7" t="s">
        <v>107</v>
      </c>
      <c r="O16" s="7" t="s">
        <v>108</v>
      </c>
      <c r="P16" s="7">
        <v>2021</v>
      </c>
      <c r="Q16" s="7">
        <v>232</v>
      </c>
      <c r="R16" s="7">
        <v>3</v>
      </c>
      <c r="S16" s="7" t="s">
        <v>28</v>
      </c>
      <c r="T16" s="7" t="s">
        <v>109</v>
      </c>
    </row>
    <row r="17" spans="2:20" s="1" customFormat="1" ht="15">
      <c r="B17" s="6" t="s">
        <v>110</v>
      </c>
      <c r="C17" s="6" t="s">
        <v>111</v>
      </c>
      <c r="D17" s="6" t="s">
        <v>112</v>
      </c>
      <c r="E17" s="7" t="s">
        <v>23</v>
      </c>
      <c r="F17" s="7">
        <f>VLOOKUP(N17,'[1]Revistas'!$B$2:$H$62913,2,FALSE)</f>
        <v>6.639</v>
      </c>
      <c r="G17" s="7" t="str">
        <f>VLOOKUP(N17,'[1]Revistas'!$B$2:$H$62913,3,FALSE)</f>
        <v>Q1</v>
      </c>
      <c r="H17" s="7" t="str">
        <f>VLOOKUP(N17,'[1]Revistas'!$B$2:$H$62913,4,FALSE)</f>
        <v>ONCOLOGY</v>
      </c>
      <c r="I17" s="7" t="str">
        <f>VLOOKUP(N17,'[1]Revistas'!$B$2:$H$62913,5,FALSE)</f>
        <v>51/242</v>
      </c>
      <c r="J17" s="7" t="str">
        <f>VLOOKUP(N17,'[1]Revistas'!$B$2:$H$62913,6,FALSE)</f>
        <v>NO</v>
      </c>
      <c r="K17" s="7" t="s">
        <v>113</v>
      </c>
      <c r="L17" s="7" t="s">
        <v>114</v>
      </c>
      <c r="M17" s="7">
        <v>1</v>
      </c>
      <c r="N17" s="7" t="s">
        <v>115</v>
      </c>
      <c r="O17" s="7" t="s">
        <v>116</v>
      </c>
      <c r="P17" s="7">
        <v>2021</v>
      </c>
      <c r="Q17" s="7">
        <v>13</v>
      </c>
      <c r="R17" s="7">
        <v>15</v>
      </c>
      <c r="S17" s="7" t="s">
        <v>28</v>
      </c>
      <c r="T17" s="7">
        <v>3888</v>
      </c>
    </row>
    <row r="18" spans="2:20" s="1" customFormat="1" ht="15">
      <c r="B18" s="6" t="s">
        <v>117</v>
      </c>
      <c r="C18" s="6" t="s">
        <v>118</v>
      </c>
      <c r="D18" s="6" t="s">
        <v>112</v>
      </c>
      <c r="E18" s="7" t="s">
        <v>23</v>
      </c>
      <c r="F18" s="7">
        <f>VLOOKUP(N18,'[1]Revistas'!$B$2:$H$62913,2,FALSE)</f>
        <v>6.639</v>
      </c>
      <c r="G18" s="7" t="str">
        <f>VLOOKUP(N18,'[1]Revistas'!$B$2:$H$62913,3,FALSE)</f>
        <v>Q1</v>
      </c>
      <c r="H18" s="7" t="str">
        <f>VLOOKUP(N18,'[1]Revistas'!$B$2:$H$62913,4,FALSE)</f>
        <v>ONCOLOGY</v>
      </c>
      <c r="I18" s="7" t="str">
        <f>VLOOKUP(N18,'[1]Revistas'!$B$2:$H$62913,5,FALSE)</f>
        <v>51/242</v>
      </c>
      <c r="J18" s="7" t="str">
        <f>VLOOKUP(N18,'[1]Revistas'!$B$2:$H$62913,6,FALSE)</f>
        <v>NO</v>
      </c>
      <c r="K18" s="7" t="s">
        <v>119</v>
      </c>
      <c r="L18" s="7" t="s">
        <v>120</v>
      </c>
      <c r="M18" s="7">
        <v>1</v>
      </c>
      <c r="N18" s="7" t="s">
        <v>115</v>
      </c>
      <c r="O18" s="7" t="s">
        <v>116</v>
      </c>
      <c r="P18" s="7">
        <v>2021</v>
      </c>
      <c r="Q18" s="7">
        <v>13</v>
      </c>
      <c r="R18" s="7">
        <v>15</v>
      </c>
      <c r="S18" s="7" t="s">
        <v>28</v>
      </c>
      <c r="T18" s="7">
        <v>3896</v>
      </c>
    </row>
    <row r="19" spans="2:20" s="1" customFormat="1" ht="15">
      <c r="B19" s="6" t="s">
        <v>121</v>
      </c>
      <c r="C19" s="6" t="s">
        <v>122</v>
      </c>
      <c r="D19" s="6" t="s">
        <v>123</v>
      </c>
      <c r="E19" s="7" t="s">
        <v>23</v>
      </c>
      <c r="F19" s="7">
        <f>VLOOKUP(N19,'[1]Revistas'!$B$2:$H$62913,2,FALSE)</f>
        <v>7.561</v>
      </c>
      <c r="G19" s="7" t="str">
        <f>VLOOKUP(N19,'[1]Revistas'!$B$2:$H$62913,3,FALSE)</f>
        <v>Q1</v>
      </c>
      <c r="H19" s="7" t="str">
        <f>VLOOKUP(N19,'[1]Revistas'!$B$2:$H$62913,4,FALSE)</f>
        <v>IMMUNOLOGY</v>
      </c>
      <c r="I19" s="7" t="str">
        <f>VLOOKUP(N19,'[1]Revistas'!$B$2:$H$62913,5,FALSE)</f>
        <v>24/162</v>
      </c>
      <c r="J19" s="7" t="str">
        <f>VLOOKUP(N19,'[1]Revistas'!$B$2:$H$62913,6,FALSE)</f>
        <v>NO</v>
      </c>
      <c r="K19" s="7" t="s">
        <v>124</v>
      </c>
      <c r="L19" s="7" t="s">
        <v>125</v>
      </c>
      <c r="M19" s="7">
        <v>0</v>
      </c>
      <c r="N19" s="7" t="s">
        <v>126</v>
      </c>
      <c r="O19" s="7" t="s">
        <v>127</v>
      </c>
      <c r="P19" s="7">
        <v>2021</v>
      </c>
      <c r="Q19" s="7">
        <v>12</v>
      </c>
      <c r="R19" s="7" t="s">
        <v>28</v>
      </c>
      <c r="S19" s="7" t="s">
        <v>28</v>
      </c>
      <c r="T19" s="7">
        <v>786572</v>
      </c>
    </row>
    <row r="20" spans="2:20" s="1" customFormat="1" ht="15">
      <c r="B20" s="6" t="s">
        <v>128</v>
      </c>
      <c r="C20" s="6" t="s">
        <v>129</v>
      </c>
      <c r="D20" s="6" t="s">
        <v>123</v>
      </c>
      <c r="E20" s="7" t="s">
        <v>46</v>
      </c>
      <c r="F20" s="7">
        <f>VLOOKUP(N20,'[1]Revistas'!$B$2:$H$62913,2,FALSE)</f>
        <v>7.561</v>
      </c>
      <c r="G20" s="7" t="str">
        <f>VLOOKUP(N20,'[1]Revistas'!$B$2:$H$62913,3,FALSE)</f>
        <v>Q1</v>
      </c>
      <c r="H20" s="7" t="str">
        <f>VLOOKUP(N20,'[1]Revistas'!$B$2:$H$62913,4,FALSE)</f>
        <v>IMMUNOLOGY</v>
      </c>
      <c r="I20" s="7" t="str">
        <f>VLOOKUP(N20,'[1]Revistas'!$B$2:$H$62913,5,FALSE)</f>
        <v>24/162</v>
      </c>
      <c r="J20" s="7" t="str">
        <f>VLOOKUP(N20,'[1]Revistas'!$B$2:$H$62913,6,FALSE)</f>
        <v>NO</v>
      </c>
      <c r="K20" s="7" t="s">
        <v>130</v>
      </c>
      <c r="L20" s="7" t="s">
        <v>131</v>
      </c>
      <c r="M20" s="7">
        <v>5</v>
      </c>
      <c r="N20" s="7" t="s">
        <v>126</v>
      </c>
      <c r="O20" s="7" t="s">
        <v>132</v>
      </c>
      <c r="P20" s="7">
        <v>2021</v>
      </c>
      <c r="Q20" s="7">
        <v>12</v>
      </c>
      <c r="R20" s="7" t="s">
        <v>28</v>
      </c>
      <c r="S20" s="7" t="s">
        <v>28</v>
      </c>
      <c r="T20" s="7">
        <v>658840</v>
      </c>
    </row>
    <row r="21" spans="2:20" s="1" customFormat="1" ht="15">
      <c r="B21" s="6" t="s">
        <v>133</v>
      </c>
      <c r="C21" s="6" t="s">
        <v>134</v>
      </c>
      <c r="D21" s="6" t="s">
        <v>135</v>
      </c>
      <c r="E21" s="7" t="s">
        <v>46</v>
      </c>
      <c r="F21" s="7">
        <f>VLOOKUP(N21,'[1]Revistas'!$B$2:$H$62913,2,FALSE)</f>
        <v>7.658</v>
      </c>
      <c r="G21" s="7" t="str">
        <f>VLOOKUP(N21,'[1]Revistas'!$B$2:$H$62913,3,FALSE)</f>
        <v>Q1</v>
      </c>
      <c r="H21" s="7" t="str">
        <f>VLOOKUP(N21,'[1]Revistas'!$B$2:$H$62913,4,FALSE)</f>
        <v>PHARMACOLOGY &amp; PHARMACY</v>
      </c>
      <c r="I21" s="7" t="str">
        <f>VLOOKUP(N21,'[1]Revistas'!$B$2:$H$62913,5,FALSE)</f>
        <v>15/275</v>
      </c>
      <c r="J21" s="7" t="str">
        <f>VLOOKUP(N21,'[1]Revistas'!$B$2:$H$62913,6,FALSE)</f>
        <v>SI</v>
      </c>
      <c r="K21" s="7" t="s">
        <v>136</v>
      </c>
      <c r="L21" s="7" t="s">
        <v>137</v>
      </c>
      <c r="M21" s="7">
        <v>0</v>
      </c>
      <c r="N21" s="7" t="s">
        <v>138</v>
      </c>
      <c r="O21" s="7" t="s">
        <v>139</v>
      </c>
      <c r="P21" s="7">
        <v>2021</v>
      </c>
      <c r="Q21" s="7">
        <v>171</v>
      </c>
      <c r="R21" s="7" t="s">
        <v>28</v>
      </c>
      <c r="S21" s="7" t="s">
        <v>28</v>
      </c>
      <c r="T21" s="7">
        <v>105775</v>
      </c>
    </row>
    <row r="22" spans="2:20" s="1" customFormat="1" ht="15">
      <c r="B22" s="6" t="s">
        <v>140</v>
      </c>
      <c r="C22" s="6" t="s">
        <v>141</v>
      </c>
      <c r="D22" s="6" t="s">
        <v>142</v>
      </c>
      <c r="E22" s="7" t="s">
        <v>23</v>
      </c>
      <c r="F22" s="7">
        <f>VLOOKUP(N22,'[1]Revistas'!$B$2:$H$62913,2,FALSE)</f>
        <v>8.317</v>
      </c>
      <c r="G22" s="7" t="str">
        <f>VLOOKUP(N22,'[1]Revistas'!$B$2:$H$62913,3,FALSE)</f>
        <v>Q1</v>
      </c>
      <c r="H22" s="7" t="str">
        <f>VLOOKUP(N22,'[1]Revistas'!$B$2:$H$62913,4,FALSE)</f>
        <v>IMMUNOLOGY</v>
      </c>
      <c r="I22" s="7" t="str">
        <f>VLOOKUP(N22,'[1]Revistas'!$B$2:$H$62913,5,FALSE)</f>
        <v>22/162</v>
      </c>
      <c r="J22" s="7" t="str">
        <f>VLOOKUP(N22,'[1]Revistas'!$B$2:$H$62913,6,FALSE)</f>
        <v>NO</v>
      </c>
      <c r="K22" s="7" t="s">
        <v>143</v>
      </c>
      <c r="L22" s="7" t="s">
        <v>144</v>
      </c>
      <c r="M22" s="7">
        <v>7</v>
      </c>
      <c r="N22" s="7" t="s">
        <v>145</v>
      </c>
      <c r="O22" s="7" t="s">
        <v>27</v>
      </c>
      <c r="P22" s="7">
        <v>2021</v>
      </c>
      <c r="Q22" s="7">
        <v>41</v>
      </c>
      <c r="R22" s="7">
        <v>3</v>
      </c>
      <c r="S22" s="7">
        <v>639</v>
      </c>
      <c r="T22" s="7">
        <v>657</v>
      </c>
    </row>
    <row r="23" spans="2:20" s="1" customFormat="1" ht="15">
      <c r="B23" s="6" t="s">
        <v>146</v>
      </c>
      <c r="C23" s="6" t="s">
        <v>147</v>
      </c>
      <c r="D23" s="6" t="s">
        <v>148</v>
      </c>
      <c r="E23" s="7" t="s">
        <v>149</v>
      </c>
      <c r="F23" s="7">
        <f>VLOOKUP(N23,'[1]Revistas'!$B$2:$H$62913,2,FALSE)</f>
        <v>11.492</v>
      </c>
      <c r="G23" s="7" t="str">
        <f>VLOOKUP(N23,'[1]Revistas'!$B$2:$H$62913,3,FALSE)</f>
        <v>Q1</v>
      </c>
      <c r="H23" s="7" t="str">
        <f>VLOOKUP(N23,'[1]Revistas'!$B$2:$H$62913,4,FALSE)</f>
        <v>MEDICINE, RESEARCH &amp; EXPERIMENTAL</v>
      </c>
      <c r="I23" s="7" t="str">
        <f>VLOOKUP(N23,'[1]Revistas'!$B$2:$H$62913,5,FALSE)</f>
        <v>10/140</v>
      </c>
      <c r="J23" s="7" t="str">
        <f>VLOOKUP(N23,'[1]Revistas'!$B$2:$H$62913,6,FALSE)</f>
        <v>SI</v>
      </c>
      <c r="K23" s="7" t="s">
        <v>150</v>
      </c>
      <c r="L23" s="7" t="s">
        <v>151</v>
      </c>
      <c r="M23" s="7">
        <v>3</v>
      </c>
      <c r="N23" s="7" t="s">
        <v>152</v>
      </c>
      <c r="O23" s="7" t="s">
        <v>153</v>
      </c>
      <c r="P23" s="7">
        <v>2021</v>
      </c>
      <c r="Q23" s="7">
        <v>11</v>
      </c>
      <c r="R23" s="7">
        <v>10</v>
      </c>
      <c r="S23" s="7" t="s">
        <v>28</v>
      </c>
      <c r="T23" s="7" t="s">
        <v>154</v>
      </c>
    </row>
    <row r="24" spans="2:20" s="1" customFormat="1" ht="15">
      <c r="B24" s="6" t="s">
        <v>155</v>
      </c>
      <c r="C24" s="6" t="s">
        <v>156</v>
      </c>
      <c r="D24" s="6" t="s">
        <v>157</v>
      </c>
      <c r="E24" s="7" t="s">
        <v>23</v>
      </c>
      <c r="F24" s="7">
        <f>VLOOKUP(N24,'[1]Revistas'!$B$2:$H$62913,2,FALSE)</f>
        <v>12.701</v>
      </c>
      <c r="G24" s="7" t="str">
        <f>VLOOKUP(N24,'[1]Revistas'!$B$2:$H$62913,3,FALSE)</f>
        <v>Q1</v>
      </c>
      <c r="H24" s="7" t="str">
        <f>VLOOKUP(N24,'[1]Revistas'!$B$2:$H$62913,4,FALSE)</f>
        <v>ONCOLOGY</v>
      </c>
      <c r="I24" s="7" t="str">
        <f>VLOOKUP(N24,'[1]Revistas'!$B$2:$H$62913,5,FALSE)</f>
        <v>17/242</v>
      </c>
      <c r="J24" s="7" t="str">
        <f>VLOOKUP(N24,'[1]Revistas'!$B$2:$H$62913,6,FALSE)</f>
        <v>SI</v>
      </c>
      <c r="K24" s="7" t="s">
        <v>158</v>
      </c>
      <c r="L24" s="7" t="s">
        <v>159</v>
      </c>
      <c r="M24" s="7">
        <v>3</v>
      </c>
      <c r="N24" s="7" t="s">
        <v>160</v>
      </c>
      <c r="O24" s="7" t="s">
        <v>161</v>
      </c>
      <c r="P24" s="7">
        <v>2021</v>
      </c>
      <c r="Q24" s="7">
        <v>81</v>
      </c>
      <c r="R24" s="7">
        <v>4</v>
      </c>
      <c r="S24" s="7">
        <v>968</v>
      </c>
      <c r="T24" s="7">
        <v>985</v>
      </c>
    </row>
    <row r="25" spans="2:20" s="1" customFormat="1" ht="15">
      <c r="B25" s="6" t="s">
        <v>162</v>
      </c>
      <c r="C25" s="6" t="s">
        <v>163</v>
      </c>
      <c r="D25" s="6" t="s">
        <v>164</v>
      </c>
      <c r="E25" s="7" t="s">
        <v>23</v>
      </c>
      <c r="F25" s="7">
        <f>VLOOKUP(N25,'[1]Revistas'!$B$2:$H$62913,2,FALSE)</f>
        <v>16.971</v>
      </c>
      <c r="G25" s="7" t="str">
        <f>VLOOKUP(N25,'[1]Revistas'!$B$2:$H$62913,3,FALSE)</f>
        <v>Q1</v>
      </c>
      <c r="H25" s="7" t="str">
        <f>VLOOKUP(N25,'[1]Revistas'!$B$2:$H$62913,4,FALSE)</f>
        <v>BIOCHEMISTRY &amp; MOLECULAR BIOLOGY</v>
      </c>
      <c r="I25" s="7" t="str">
        <f>VLOOKUP(N25,'[1]Revistas'!$B$2:$H$62913,5,FALSE)</f>
        <v>8/297</v>
      </c>
      <c r="J25" s="7" t="str">
        <f>VLOOKUP(N25,'[1]Revistas'!$B$2:$H$62913,6,FALSE)</f>
        <v>SI</v>
      </c>
      <c r="K25" s="7" t="s">
        <v>165</v>
      </c>
      <c r="L25" s="7" t="s">
        <v>166</v>
      </c>
      <c r="M25" s="7">
        <v>1</v>
      </c>
      <c r="N25" s="7" t="s">
        <v>167</v>
      </c>
      <c r="O25" s="7" t="s">
        <v>168</v>
      </c>
      <c r="P25" s="7">
        <v>2021</v>
      </c>
      <c r="Q25" s="7">
        <v>49</v>
      </c>
      <c r="R25" s="7">
        <v>14</v>
      </c>
      <c r="S25" s="7">
        <v>8199</v>
      </c>
      <c r="T25" s="7">
        <v>8213</v>
      </c>
    </row>
    <row r="26" spans="2:20" s="1" customFormat="1" ht="15">
      <c r="B26" s="6" t="s">
        <v>169</v>
      </c>
      <c r="C26" s="6" t="s">
        <v>170</v>
      </c>
      <c r="D26" s="6" t="s">
        <v>171</v>
      </c>
      <c r="E26" s="7" t="s">
        <v>172</v>
      </c>
      <c r="F26" s="7">
        <f>VLOOKUP(N26,'[1]Revistas'!$B$2:$H$62913,2,FALSE)</f>
        <v>17.425</v>
      </c>
      <c r="G26" s="7" t="str">
        <f>VLOOKUP(N26,'[1]Revistas'!$B$2:$H$62913,3,FALSE)</f>
        <v>Q1</v>
      </c>
      <c r="H26" s="7" t="str">
        <f>VLOOKUP(N26,'[1]Revistas'!$B$2:$H$62913,4,FALSE)</f>
        <v>GASTROENTEROLOGY &amp; HEPATOLOGY
</v>
      </c>
      <c r="I26" s="7" t="str">
        <f>VLOOKUP(N26,'[1]Revistas'!$B$2:$H$62913,5,FALSE)</f>
        <v>6 DE 92</v>
      </c>
      <c r="J26" s="7" t="str">
        <f>VLOOKUP(N26,'[1]Revistas'!$B$2:$H$62913,6,FALSE)</f>
        <v>SI</v>
      </c>
      <c r="K26" s="7" t="s">
        <v>173</v>
      </c>
      <c r="L26" s="7" t="s">
        <v>28</v>
      </c>
      <c r="M26" s="7">
        <v>0</v>
      </c>
      <c r="N26" s="7" t="s">
        <v>174</v>
      </c>
      <c r="O26" s="7" t="s">
        <v>153</v>
      </c>
      <c r="P26" s="7">
        <v>2021</v>
      </c>
      <c r="Q26" s="7">
        <v>74</v>
      </c>
      <c r="R26" s="7" t="s">
        <v>28</v>
      </c>
      <c r="S26" s="7" t="s">
        <v>175</v>
      </c>
      <c r="T26" s="7" t="s">
        <v>175</v>
      </c>
    </row>
    <row r="27" spans="2:20" s="1" customFormat="1" ht="15">
      <c r="B27" s="6" t="s">
        <v>176</v>
      </c>
      <c r="C27" s="6" t="s">
        <v>177</v>
      </c>
      <c r="D27" s="6" t="s">
        <v>178</v>
      </c>
      <c r="E27" s="7" t="s">
        <v>23</v>
      </c>
      <c r="F27" s="7">
        <f>VLOOKUP(N27,'[1]Revistas'!$B$2:$H$62913,2,FALSE)</f>
        <v>17.727</v>
      </c>
      <c r="G27" s="7" t="str">
        <f>VLOOKUP(N27,'[1]Revistas'!$B$2:$H$62913,3,FALSE)</f>
        <v>Q1</v>
      </c>
      <c r="H27" s="7" t="str">
        <f>VLOOKUP(N27,'[1]Revistas'!$B$2:$H$62913,4,FALSE)</f>
        <v>IMMUNOLOGY</v>
      </c>
      <c r="I27" s="7" t="str">
        <f>VLOOKUP(N27,'[1]Revistas'!$B$2:$H$62913,5,FALSE)</f>
        <v>5/162</v>
      </c>
      <c r="J27" s="7" t="str">
        <f>VLOOKUP(N27,'[1]Revistas'!$B$2:$H$62913,6,FALSE)</f>
        <v>SI</v>
      </c>
      <c r="K27" s="7" t="s">
        <v>179</v>
      </c>
      <c r="L27" s="7" t="s">
        <v>180</v>
      </c>
      <c r="M27" s="7">
        <v>46</v>
      </c>
      <c r="N27" s="7" t="s">
        <v>181</v>
      </c>
      <c r="O27" s="7" t="s">
        <v>116</v>
      </c>
      <c r="P27" s="7">
        <v>2021</v>
      </c>
      <c r="Q27" s="7">
        <v>6</v>
      </c>
      <c r="R27" s="7">
        <v>62</v>
      </c>
      <c r="S27" s="7" t="s">
        <v>28</v>
      </c>
      <c r="T27" s="7" t="s">
        <v>182</v>
      </c>
    </row>
    <row r="28" spans="2:20" s="1" customFormat="1" ht="15">
      <c r="B28" s="6" t="s">
        <v>183</v>
      </c>
      <c r="C28" s="6" t="s">
        <v>184</v>
      </c>
      <c r="D28" s="6" t="s">
        <v>185</v>
      </c>
      <c r="E28" s="7" t="s">
        <v>172</v>
      </c>
      <c r="F28" s="7">
        <f>VLOOKUP(N28,'[1]Revistas'!$B$2:$H$62913,2,FALSE)</f>
        <v>29.983</v>
      </c>
      <c r="G28" s="7" t="str">
        <f>VLOOKUP(N28,'[1]Revistas'!$B$2:$H$62913,3,FALSE)</f>
        <v>Q1</v>
      </c>
      <c r="H28" s="7" t="str">
        <f>VLOOKUP(N28,'[1]Revistas'!$B$2:$H$62913,4,FALSE)</f>
        <v>CARDIAC &amp; CARDIOVASCULAR SYSTEMS</v>
      </c>
      <c r="I28" s="7" t="str">
        <f>VLOOKUP(N28,'[1]Revistas'!$B$2:$H$62913,5,FALSE)</f>
        <v>2/142</v>
      </c>
      <c r="J28" s="7" t="str">
        <f>VLOOKUP(N28,'[1]Revistas'!$B$2:$H$62913,6,FALSE)</f>
        <v>SI</v>
      </c>
      <c r="K28" s="7" t="s">
        <v>186</v>
      </c>
      <c r="L28" s="7" t="s">
        <v>28</v>
      </c>
      <c r="M28" s="7">
        <v>0</v>
      </c>
      <c r="N28" s="7" t="s">
        <v>187</v>
      </c>
      <c r="O28" s="7" t="s">
        <v>153</v>
      </c>
      <c r="P28" s="7">
        <v>2021</v>
      </c>
      <c r="Q28" s="7">
        <v>42</v>
      </c>
      <c r="R28" s="7" t="s">
        <v>28</v>
      </c>
      <c r="S28" s="7">
        <v>3207</v>
      </c>
      <c r="T28" s="7">
        <v>3207</v>
      </c>
    </row>
    <row r="29" spans="2:20" s="1" customFormat="1" ht="15">
      <c r="B29" s="6" t="s">
        <v>188</v>
      </c>
      <c r="C29" s="6" t="s">
        <v>189</v>
      </c>
      <c r="D29" s="6" t="s">
        <v>190</v>
      </c>
      <c r="E29" s="7" t="s">
        <v>23</v>
      </c>
      <c r="F29" s="7" t="str">
        <f>VLOOKUP(N29,'[1]Revistas'!$B$2:$H$62913,2,FALSE)</f>
        <v>not indexed</v>
      </c>
      <c r="G29" s="7" t="str">
        <f>VLOOKUP(N29,'[1]Revistas'!$B$2:$H$62913,3,FALSE)</f>
        <v>not indexed</v>
      </c>
      <c r="H29" s="7" t="str">
        <f>VLOOKUP(N29,'[1]Revistas'!$B$2:$H$62913,4,FALSE)</f>
        <v>not indexed</v>
      </c>
      <c r="I29" s="7" t="str">
        <f>VLOOKUP(N29,'[1]Revistas'!$B$2:$H$62913,5,FALSE)</f>
        <v>not indexed</v>
      </c>
      <c r="J29" s="7" t="str">
        <f>VLOOKUP(N29,'[1]Revistas'!$B$2:$H$62913,6,FALSE)</f>
        <v>NO</v>
      </c>
      <c r="K29" s="7" t="s">
        <v>191</v>
      </c>
      <c r="L29" s="7" t="s">
        <v>192</v>
      </c>
      <c r="M29" s="7">
        <v>0</v>
      </c>
      <c r="N29" s="7" t="s">
        <v>193</v>
      </c>
      <c r="O29" s="7" t="s">
        <v>194</v>
      </c>
      <c r="P29" s="7">
        <v>2021</v>
      </c>
      <c r="Q29" s="7">
        <v>5</v>
      </c>
      <c r="R29" s="7">
        <v>11</v>
      </c>
      <c r="S29" s="7" t="s">
        <v>28</v>
      </c>
      <c r="T29" s="7">
        <v>2100882</v>
      </c>
    </row>
    <row r="30" spans="2:20" s="1" customFormat="1" ht="15">
      <c r="B30" s="6" t="s">
        <v>195</v>
      </c>
      <c r="C30" s="6" t="s">
        <v>196</v>
      </c>
      <c r="D30" s="6" t="s">
        <v>197</v>
      </c>
      <c r="E30" s="7" t="s">
        <v>23</v>
      </c>
      <c r="F30" s="7">
        <f>VLOOKUP(N30,'[1]Revistas'!$B$2:$H$62913,2,FALSE)</f>
        <v>15.707</v>
      </c>
      <c r="G30" s="7" t="str">
        <f>VLOOKUP(N30,'[1]Revistas'!$B$2:$H$62913,3,FALSE)</f>
        <v>Q1</v>
      </c>
      <c r="H30" s="7" t="str">
        <f>VLOOKUP(N30,'[1]Revistas'!$B$2:$H$62913,4,FALSE)</f>
        <v>ONCOLOGY</v>
      </c>
      <c r="I30" s="7" t="str">
        <f>VLOOKUP(N30,'[1]Revistas'!$B$2:$H$62913,5,FALSE)</f>
        <v>12/242</v>
      </c>
      <c r="J30" s="7" t="str">
        <f>VLOOKUP(N30,'[1]Revistas'!$B$2:$H$62913,6,FALSE)</f>
        <v>SI</v>
      </c>
      <c r="K30" s="7" t="s">
        <v>198</v>
      </c>
      <c r="L30" s="7" t="s">
        <v>199</v>
      </c>
      <c r="M30" s="7">
        <v>3</v>
      </c>
      <c r="N30" s="7" t="s">
        <v>200</v>
      </c>
      <c r="O30" s="7" t="s">
        <v>116</v>
      </c>
      <c r="P30" s="7">
        <v>2021</v>
      </c>
      <c r="Q30" s="7">
        <v>73</v>
      </c>
      <c r="R30" s="7" t="s">
        <v>28</v>
      </c>
      <c r="S30" s="7">
        <v>58</v>
      </c>
      <c r="T30" s="7">
        <v>75</v>
      </c>
    </row>
    <row r="31" spans="2:20" s="1" customFormat="1" ht="15">
      <c r="B31" s="6" t="s">
        <v>95</v>
      </c>
      <c r="C31" s="6" t="s">
        <v>201</v>
      </c>
      <c r="D31" s="6" t="s">
        <v>202</v>
      </c>
      <c r="E31" s="7" t="s">
        <v>23</v>
      </c>
      <c r="F31" s="7">
        <f>VLOOKUP(N31,'[1]Revistas'!$B$2:$H$62913,2,FALSE)</f>
        <v>4.102</v>
      </c>
      <c r="G31" s="7" t="str">
        <f>VLOOKUP(N31,'[1]Revistas'!$B$2:$H$62913,3,FALSE)</f>
        <v>Q2</v>
      </c>
      <c r="H31" s="7" t="str">
        <f>VLOOKUP(N31,'[1]Revistas'!$B$2:$H$62913,4,FALSE)</f>
        <v>ENDOCRINOLOGY &amp; METABOLISM</v>
      </c>
      <c r="I31" s="7" t="str">
        <f>VLOOKUP(N31,'[1]Revistas'!$B$2:$H$62913,5,FALSE)</f>
        <v>70/146</v>
      </c>
      <c r="J31" s="7" t="str">
        <f>VLOOKUP(N31,'[1]Revistas'!$B$2:$H$62913,6,FALSE)</f>
        <v>NO</v>
      </c>
      <c r="K31" s="7" t="s">
        <v>203</v>
      </c>
      <c r="L31" s="7" t="s">
        <v>204</v>
      </c>
      <c r="M31" s="7">
        <v>1</v>
      </c>
      <c r="N31" s="7" t="s">
        <v>205</v>
      </c>
      <c r="O31" s="7" t="s">
        <v>206</v>
      </c>
      <c r="P31" s="7">
        <v>2021</v>
      </c>
      <c r="Q31" s="7">
        <v>533</v>
      </c>
      <c r="R31" s="7" t="s">
        <v>28</v>
      </c>
      <c r="S31" s="7" t="s">
        <v>28</v>
      </c>
      <c r="T31" s="7">
        <v>111333</v>
      </c>
    </row>
    <row r="32" spans="2:20" s="1" customFormat="1" ht="15">
      <c r="B32" s="6" t="s">
        <v>207</v>
      </c>
      <c r="C32" s="6" t="s">
        <v>208</v>
      </c>
      <c r="D32" s="6" t="s">
        <v>209</v>
      </c>
      <c r="E32" s="7" t="s">
        <v>23</v>
      </c>
      <c r="F32" s="7">
        <f>VLOOKUP(N32,'[1]Revistas'!$B$2:$H$62913,2,FALSE)</f>
        <v>2.405</v>
      </c>
      <c r="G32" s="7" t="str">
        <f>VLOOKUP(N32,'[1]Revistas'!$B$2:$H$62913,3,FALSE)</f>
        <v>Q3</v>
      </c>
      <c r="H32" s="7" t="str">
        <f>VLOOKUP(N32,'[1]Revistas'!$B$2:$H$62913,4,FALSE)</f>
        <v>PHARMACOLOGY &amp; PHARMACY</v>
      </c>
      <c r="I32" s="7" t="str">
        <f>VLOOKUP(N32,'[1]Revistas'!$B$2:$H$62913,5,FALSE)</f>
        <v>203/276</v>
      </c>
      <c r="J32" s="7" t="str">
        <f>VLOOKUP(N32,'[1]Revistas'!$B$2:$H$62913,6,FALSE)</f>
        <v>NO</v>
      </c>
      <c r="K32" s="7" t="s">
        <v>210</v>
      </c>
      <c r="L32" s="7" t="s">
        <v>211</v>
      </c>
      <c r="M32" s="7">
        <v>0</v>
      </c>
      <c r="N32" s="7" t="s">
        <v>212</v>
      </c>
      <c r="O32" s="7" t="s">
        <v>101</v>
      </c>
      <c r="P32" s="7">
        <v>2021</v>
      </c>
      <c r="Q32" s="7">
        <v>92</v>
      </c>
      <c r="R32" s="7" t="s">
        <v>28</v>
      </c>
      <c r="S32" s="7">
        <v>41</v>
      </c>
      <c r="T32" s="7">
        <v>52</v>
      </c>
    </row>
    <row r="33" spans="5:20" s="1" customFormat="1" ht="1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55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55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</row>
    <row r="1004" spans="5:55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</row>
    <row r="1005" spans="5:55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</row>
    <row r="1006" spans="5:55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</row>
    <row r="1007" spans="5:55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</row>
    <row r="1008" spans="5:55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</row>
    <row r="1009" spans="5:55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</row>
    <row r="1010" spans="5:55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</row>
    <row r="1011" spans="5:55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</row>
    <row r="1012" spans="5:55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</row>
    <row r="1013" spans="5:55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</row>
    <row r="1014" spans="5:55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</row>
    <row r="1015" spans="5:55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</row>
    <row r="1016" spans="5:55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</row>
    <row r="1017" spans="5:55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</row>
    <row r="1018" spans="5:55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</row>
    <row r="1019" spans="5:55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</row>
    <row r="1020" spans="5:55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</row>
    <row r="1021" spans="5:55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</row>
    <row r="1022" spans="5:55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</row>
    <row r="1023" spans="5:55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</row>
    <row r="1024" spans="5:55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</row>
    <row r="1025" spans="5:55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</row>
    <row r="1026" spans="5:55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</row>
    <row r="1027" spans="5:55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</row>
    <row r="1028" spans="5:55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</row>
    <row r="1029" spans="5:55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</row>
    <row r="1030" spans="5:55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21:55" ht="15" hidden="1"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2:55" s="8" customFormat="1" ht="15" hidden="1">
      <c r="B1034" s="8" t="s">
        <v>4</v>
      </c>
      <c r="C1034" s="8" t="s">
        <v>4</v>
      </c>
      <c r="D1034" s="8" t="s">
        <v>4</v>
      </c>
      <c r="E1034" s="10" t="s">
        <v>5</v>
      </c>
      <c r="F1034" s="10" t="s">
        <v>4</v>
      </c>
      <c r="G1034" s="10" t="s">
        <v>6</v>
      </c>
      <c r="H1034" s="10" t="s">
        <v>213</v>
      </c>
      <c r="I1034" s="10" t="s">
        <v>4</v>
      </c>
      <c r="J1034" s="10" t="s">
        <v>9</v>
      </c>
      <c r="K1034" s="10" t="s">
        <v>214</v>
      </c>
      <c r="L1034" s="10"/>
      <c r="M1034" s="10"/>
      <c r="N1034" s="10"/>
      <c r="O1034" s="10"/>
      <c r="P1034" s="10"/>
      <c r="Q1034" s="10"/>
      <c r="R1034" s="10"/>
      <c r="S1034" s="10"/>
      <c r="T1034" s="10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</row>
    <row r="1035" spans="2:55" s="8" customFormat="1" ht="15" hidden="1">
      <c r="B1035" s="8" t="s">
        <v>23</v>
      </c>
      <c r="C1035" s="8">
        <f>DCOUNTA(A4:T1028,C1034,B1034:B1035)</f>
        <v>20</v>
      </c>
      <c r="D1035" s="8" t="s">
        <v>23</v>
      </c>
      <c r="E1035" s="10">
        <f>DSUM(A4:T1029,F4,D1034:D1035)</f>
        <v>143.69500000000002</v>
      </c>
      <c r="F1035" s="10" t="s">
        <v>23</v>
      </c>
      <c r="G1035" s="10" t="s">
        <v>215</v>
      </c>
      <c r="H1035" s="10">
        <f>DCOUNTA(A4:T1029,G4,F1034:G1035)</f>
        <v>15</v>
      </c>
      <c r="I1035" s="10" t="s">
        <v>23</v>
      </c>
      <c r="J1035" s="10" t="s">
        <v>216</v>
      </c>
      <c r="K1035" s="10">
        <f>DCOUNTA(A4:T1029,J4,I1034:J1035)</f>
        <v>4</v>
      </c>
      <c r="L1035" s="10"/>
      <c r="M1035" s="10"/>
      <c r="N1035" s="10"/>
      <c r="O1035" s="10"/>
      <c r="P1035" s="10"/>
      <c r="Q1035" s="10"/>
      <c r="R1035" s="10"/>
      <c r="S1035" s="10"/>
      <c r="T1035" s="10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</row>
    <row r="1036" spans="5:55" s="8" customFormat="1" ht="15" hidden="1"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</row>
    <row r="1037" spans="2:55" s="8" customFormat="1" ht="15" hidden="1">
      <c r="B1037" s="8" t="s">
        <v>4</v>
      </c>
      <c r="D1037" s="8" t="s">
        <v>4</v>
      </c>
      <c r="E1037" s="10" t="s">
        <v>5</v>
      </c>
      <c r="F1037" s="10" t="s">
        <v>4</v>
      </c>
      <c r="G1037" s="10" t="s">
        <v>6</v>
      </c>
      <c r="H1037" s="10" t="s">
        <v>213</v>
      </c>
      <c r="I1037" s="10" t="s">
        <v>4</v>
      </c>
      <c r="J1037" s="10" t="s">
        <v>9</v>
      </c>
      <c r="K1037" s="10" t="s">
        <v>214</v>
      </c>
      <c r="L1037" s="10"/>
      <c r="M1037" s="10"/>
      <c r="N1037" s="10"/>
      <c r="O1037" s="10"/>
      <c r="P1037" s="10"/>
      <c r="Q1037" s="10"/>
      <c r="R1037" s="10"/>
      <c r="S1037" s="10"/>
      <c r="T1037" s="10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</row>
    <row r="1038" spans="2:55" s="8" customFormat="1" ht="15" hidden="1">
      <c r="B1038" s="8" t="s">
        <v>149</v>
      </c>
      <c r="C1038" s="8">
        <f>DCOUNTA(A4:T1029,E4,B1037:B1038)</f>
        <v>1</v>
      </c>
      <c r="D1038" s="8" t="s">
        <v>149</v>
      </c>
      <c r="E1038" s="10">
        <f>DSUM(A4:T1029,E1037,D1037:D1038)</f>
        <v>11.492</v>
      </c>
      <c r="F1038" s="10" t="s">
        <v>149</v>
      </c>
      <c r="G1038" s="10" t="s">
        <v>215</v>
      </c>
      <c r="H1038" s="10">
        <f>DCOUNTA(A4:T1029,G4,F1037:G1038)</f>
        <v>1</v>
      </c>
      <c r="I1038" s="10" t="s">
        <v>149</v>
      </c>
      <c r="J1038" s="10" t="s">
        <v>216</v>
      </c>
      <c r="K1038" s="10">
        <f>DCOUNTA(A4:T1029,J4,I1037:J1038)</f>
        <v>1</v>
      </c>
      <c r="L1038" s="10"/>
      <c r="M1038" s="10"/>
      <c r="N1038" s="10"/>
      <c r="O1038" s="10"/>
      <c r="P1038" s="10"/>
      <c r="Q1038" s="10"/>
      <c r="R1038" s="10"/>
      <c r="S1038" s="10"/>
      <c r="T1038" s="10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</row>
    <row r="1039" spans="5:55" s="8" customFormat="1" ht="15" hidden="1"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</row>
    <row r="1040" spans="2:55" s="8" customFormat="1" ht="15" hidden="1">
      <c r="B1040" s="8" t="s">
        <v>4</v>
      </c>
      <c r="D1040" s="8" t="s">
        <v>4</v>
      </c>
      <c r="E1040" s="10" t="s">
        <v>5</v>
      </c>
      <c r="F1040" s="10" t="s">
        <v>4</v>
      </c>
      <c r="G1040" s="10" t="s">
        <v>6</v>
      </c>
      <c r="H1040" s="10" t="s">
        <v>213</v>
      </c>
      <c r="I1040" s="10" t="s">
        <v>4</v>
      </c>
      <c r="J1040" s="10" t="s">
        <v>9</v>
      </c>
      <c r="K1040" s="10" t="s">
        <v>214</v>
      </c>
      <c r="L1040" s="10"/>
      <c r="M1040" s="10"/>
      <c r="N1040" s="10"/>
      <c r="O1040" s="10"/>
      <c r="P1040" s="10"/>
      <c r="Q1040" s="10"/>
      <c r="R1040" s="10"/>
      <c r="S1040" s="10"/>
      <c r="T1040" s="10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</row>
    <row r="1041" spans="2:55" s="8" customFormat="1" ht="15" hidden="1">
      <c r="B1041" s="8" t="s">
        <v>217</v>
      </c>
      <c r="C1041" s="8">
        <f>DCOUNTA(A4:T1029,E4,B1040:B1041)</f>
        <v>0</v>
      </c>
      <c r="D1041" s="8" t="s">
        <v>217</v>
      </c>
      <c r="E1041" s="10">
        <f>DSUM(A4:T1029,F4,D1040:D1041)</f>
        <v>0</v>
      </c>
      <c r="F1041" s="10" t="s">
        <v>217</v>
      </c>
      <c r="G1041" s="10" t="s">
        <v>215</v>
      </c>
      <c r="H1041" s="10">
        <f>DCOUNTA(A4:T1029,G4,F1040:G1041)</f>
        <v>0</v>
      </c>
      <c r="I1041" s="10" t="s">
        <v>217</v>
      </c>
      <c r="J1041" s="10" t="s">
        <v>216</v>
      </c>
      <c r="K1041" s="10">
        <f>DCOUNTA(A4:T1029,J4,I1040:J1041)</f>
        <v>0</v>
      </c>
      <c r="L1041" s="10"/>
      <c r="M1041" s="10"/>
      <c r="N1041" s="10"/>
      <c r="O1041" s="10"/>
      <c r="P1041" s="10"/>
      <c r="Q1041" s="10"/>
      <c r="R1041" s="10"/>
      <c r="S1041" s="10"/>
      <c r="T1041" s="10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</row>
    <row r="1042" spans="5:55" s="8" customFormat="1" ht="15" hidden="1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</row>
    <row r="1043" spans="2:55" s="8" customFormat="1" ht="15" hidden="1">
      <c r="B1043" s="8" t="s">
        <v>4</v>
      </c>
      <c r="D1043" s="8" t="s">
        <v>4</v>
      </c>
      <c r="E1043" s="10" t="s">
        <v>5</v>
      </c>
      <c r="F1043" s="10" t="s">
        <v>4</v>
      </c>
      <c r="G1043" s="10" t="s">
        <v>6</v>
      </c>
      <c r="H1043" s="10" t="s">
        <v>213</v>
      </c>
      <c r="I1043" s="10" t="s">
        <v>4</v>
      </c>
      <c r="J1043" s="10" t="s">
        <v>9</v>
      </c>
      <c r="K1043" s="10" t="s">
        <v>214</v>
      </c>
      <c r="L1043" s="10"/>
      <c r="M1043" s="10"/>
      <c r="N1043" s="10"/>
      <c r="O1043" s="10"/>
      <c r="P1043" s="10"/>
      <c r="Q1043" s="10"/>
      <c r="R1043" s="10"/>
      <c r="S1043" s="10"/>
      <c r="T1043" s="10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</row>
    <row r="1044" spans="2:55" s="8" customFormat="1" ht="15" hidden="1">
      <c r="B1044" s="8" t="s">
        <v>218</v>
      </c>
      <c r="C1044" s="8">
        <f>DCOUNTA(C4:T1029,E4,B1043:B1044)</f>
        <v>0</v>
      </c>
      <c r="D1044" s="8" t="s">
        <v>218</v>
      </c>
      <c r="E1044" s="10">
        <f>DSUM(A4:T1029,F4,D1043:D1044)</f>
        <v>0</v>
      </c>
      <c r="F1044" s="10" t="s">
        <v>218</v>
      </c>
      <c r="G1044" s="10" t="s">
        <v>215</v>
      </c>
      <c r="H1044" s="10">
        <f>DCOUNTA(A4:T1029,G4,F1043:G1044)</f>
        <v>0</v>
      </c>
      <c r="I1044" s="10" t="s">
        <v>218</v>
      </c>
      <c r="J1044" s="10" t="s">
        <v>216</v>
      </c>
      <c r="K1044" s="10">
        <f>DCOUNTA(A4:T1029,J4,I1043:J1044)</f>
        <v>0</v>
      </c>
      <c r="L1044" s="10"/>
      <c r="M1044" s="10"/>
      <c r="N1044" s="10"/>
      <c r="O1044" s="10"/>
      <c r="P1044" s="10"/>
      <c r="Q1044" s="10"/>
      <c r="R1044" s="10"/>
      <c r="S1044" s="10"/>
      <c r="T1044" s="10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</row>
    <row r="1045" spans="5:55" s="8" customFormat="1" ht="15" hidden="1"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</row>
    <row r="1046" spans="5:55" s="8" customFormat="1" ht="15" hidden="1"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</row>
    <row r="1047" spans="2:55" s="8" customFormat="1" ht="15" hidden="1">
      <c r="B1047" s="8" t="s">
        <v>4</v>
      </c>
      <c r="D1047" s="8" t="s">
        <v>4</v>
      </c>
      <c r="E1047" s="10" t="s">
        <v>5</v>
      </c>
      <c r="F1047" s="10" t="s">
        <v>4</v>
      </c>
      <c r="G1047" s="10" t="s">
        <v>6</v>
      </c>
      <c r="H1047" s="10" t="s">
        <v>213</v>
      </c>
      <c r="I1047" s="10" t="s">
        <v>4</v>
      </c>
      <c r="J1047" s="10" t="s">
        <v>9</v>
      </c>
      <c r="K1047" s="10" t="s">
        <v>214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</row>
    <row r="1048" spans="2:55" s="8" customFormat="1" ht="15" hidden="1">
      <c r="B1048" s="8" t="s">
        <v>172</v>
      </c>
      <c r="C1048" s="8">
        <f>DCOUNTA(A4:T1029,E4,B1047:B1048)</f>
        <v>2</v>
      </c>
      <c r="D1048" s="8" t="s">
        <v>172</v>
      </c>
      <c r="E1048" s="10">
        <f>DSUM(A4:T1029,F4,D1047:D1048)</f>
        <v>47.408</v>
      </c>
      <c r="F1048" s="10" t="s">
        <v>172</v>
      </c>
      <c r="G1048" s="10" t="s">
        <v>215</v>
      </c>
      <c r="H1048" s="10">
        <f>DCOUNTA(A4:T1029,G4,F1047:G1048)</f>
        <v>2</v>
      </c>
      <c r="I1048" s="10" t="s">
        <v>172</v>
      </c>
      <c r="J1048" s="10" t="s">
        <v>216</v>
      </c>
      <c r="K1048" s="10">
        <f>DCOUNTA(A4:T1029,J4,I1047:J1048)</f>
        <v>2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</row>
    <row r="1049" spans="5:55" s="8" customFormat="1" ht="15" hidden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</row>
    <row r="1050" spans="2:55" s="8" customFormat="1" ht="15" hidden="1">
      <c r="B1050" s="8" t="s">
        <v>4</v>
      </c>
      <c r="D1050" s="8" t="s">
        <v>4</v>
      </c>
      <c r="E1050" s="10" t="s">
        <v>5</v>
      </c>
      <c r="F1050" s="10" t="s">
        <v>4</v>
      </c>
      <c r="G1050" s="10" t="s">
        <v>6</v>
      </c>
      <c r="H1050" s="10" t="s">
        <v>213</v>
      </c>
      <c r="I1050" s="10" t="s">
        <v>4</v>
      </c>
      <c r="J1050" s="10" t="s">
        <v>9</v>
      </c>
      <c r="K1050" s="10" t="s">
        <v>214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</row>
    <row r="1051" spans="2:55" s="8" customFormat="1" ht="15" hidden="1">
      <c r="B1051" s="8" t="s">
        <v>46</v>
      </c>
      <c r="C1051" s="8">
        <f>DCOUNTA(B4:T1029,B1050,B1050:B1051)</f>
        <v>5</v>
      </c>
      <c r="D1051" s="8" t="s">
        <v>46</v>
      </c>
      <c r="E1051" s="10">
        <f>DSUM(A4:T1029,F4,D1050:D1051)</f>
        <v>32.177</v>
      </c>
      <c r="F1051" s="10" t="s">
        <v>46</v>
      </c>
      <c r="G1051" s="10" t="s">
        <v>215</v>
      </c>
      <c r="H1051" s="10">
        <f>DCOUNTA(A4:T1029,G4,F1050:G1051)</f>
        <v>5</v>
      </c>
      <c r="I1051" s="10" t="s">
        <v>46</v>
      </c>
      <c r="J1051" s="10" t="s">
        <v>216</v>
      </c>
      <c r="K1051" s="10">
        <f>DCOUNTA(A4:T1029,J4,I1050:J1051)</f>
        <v>2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</row>
    <row r="1052" spans="5:55" s="8" customFormat="1" ht="15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</row>
    <row r="1053" spans="3:55" s="8" customFormat="1" ht="15.75">
      <c r="C1053" s="11" t="s">
        <v>219</v>
      </c>
      <c r="D1053" s="11" t="s">
        <v>220</v>
      </c>
      <c r="E1053" s="11" t="s">
        <v>221</v>
      </c>
      <c r="F1053" s="11" t="s">
        <v>222</v>
      </c>
      <c r="G1053" s="11" t="s">
        <v>223</v>
      </c>
      <c r="H1053" s="10"/>
      <c r="I1053" s="10"/>
      <c r="J1053" s="10"/>
      <c r="K1053" s="10"/>
      <c r="L1053" s="10"/>
      <c r="M1053" s="10"/>
      <c r="N1053" s="10"/>
      <c r="O1053" s="12"/>
      <c r="P1053" s="10"/>
      <c r="Q1053" s="10"/>
      <c r="R1053" s="10"/>
      <c r="S1053" s="10"/>
      <c r="T1053" s="10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</row>
    <row r="1054" spans="3:55" s="8" customFormat="1" ht="15.75">
      <c r="C1054" s="13">
        <f>C1035</f>
        <v>20</v>
      </c>
      <c r="D1054" s="14" t="s">
        <v>224</v>
      </c>
      <c r="E1054" s="14">
        <f>E1035</f>
        <v>143.69500000000002</v>
      </c>
      <c r="F1054" s="13">
        <f>H1035</f>
        <v>15</v>
      </c>
      <c r="G1054" s="13">
        <f>K1035</f>
        <v>4</v>
      </c>
      <c r="H1054" s="10"/>
      <c r="I1054" s="10"/>
      <c r="J1054" s="10"/>
      <c r="K1054" s="10"/>
      <c r="L1054" s="10"/>
      <c r="M1054" s="10"/>
      <c r="N1054" s="10"/>
      <c r="O1054" s="12"/>
      <c r="P1054" s="10"/>
      <c r="Q1054" s="10"/>
      <c r="R1054" s="10"/>
      <c r="S1054" s="10"/>
      <c r="T1054" s="10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</row>
    <row r="1055" spans="3:55" s="8" customFormat="1" ht="15.75">
      <c r="C1055" s="13">
        <f>C1038</f>
        <v>1</v>
      </c>
      <c r="D1055" s="14" t="s">
        <v>225</v>
      </c>
      <c r="E1055" s="14">
        <f>E1038</f>
        <v>11.492</v>
      </c>
      <c r="F1055" s="13">
        <f>H1038</f>
        <v>1</v>
      </c>
      <c r="G1055" s="13">
        <f>K1038</f>
        <v>1</v>
      </c>
      <c r="H1055" s="10"/>
      <c r="I1055" s="10"/>
      <c r="J1055" s="10"/>
      <c r="K1055" s="10"/>
      <c r="L1055" s="10"/>
      <c r="M1055" s="10"/>
      <c r="N1055" s="10"/>
      <c r="O1055" s="12"/>
      <c r="P1055" s="10"/>
      <c r="Q1055" s="10"/>
      <c r="R1055" s="10"/>
      <c r="S1055" s="10"/>
      <c r="T1055" s="10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</row>
    <row r="1056" spans="3:55" s="8" customFormat="1" ht="15.75">
      <c r="C1056" s="13">
        <f>C1041</f>
        <v>0</v>
      </c>
      <c r="D1056" s="14" t="s">
        <v>226</v>
      </c>
      <c r="E1056" s="14">
        <f>E1041</f>
        <v>0</v>
      </c>
      <c r="F1056" s="13">
        <f>H1041</f>
        <v>0</v>
      </c>
      <c r="G1056" s="13">
        <f>K1041</f>
        <v>0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</row>
    <row r="1057" spans="3:55" s="8" customFormat="1" ht="15.75">
      <c r="C1057" s="13">
        <f>C1044</f>
        <v>0</v>
      </c>
      <c r="D1057" s="14" t="s">
        <v>227</v>
      </c>
      <c r="E1057" s="14">
        <f>E1044</f>
        <v>0</v>
      </c>
      <c r="F1057" s="13">
        <f>H1044</f>
        <v>0</v>
      </c>
      <c r="G1057" s="13">
        <f>K1044</f>
        <v>0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</row>
    <row r="1058" spans="3:55" s="8" customFormat="1" ht="15.75">
      <c r="C1058" s="13">
        <f>C1048</f>
        <v>2</v>
      </c>
      <c r="D1058" s="14" t="s">
        <v>172</v>
      </c>
      <c r="E1058" s="14">
        <f>E1048</f>
        <v>47.408</v>
      </c>
      <c r="F1058" s="13">
        <f>H1048</f>
        <v>2</v>
      </c>
      <c r="G1058" s="13">
        <f>K1048</f>
        <v>2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</row>
    <row r="1059" spans="3:55" s="8" customFormat="1" ht="15.75">
      <c r="C1059" s="13">
        <f>C1051</f>
        <v>5</v>
      </c>
      <c r="D1059" s="14" t="s">
        <v>228</v>
      </c>
      <c r="E1059" s="14">
        <f>E1051</f>
        <v>32.177</v>
      </c>
      <c r="F1059" s="13">
        <f>H1051</f>
        <v>5</v>
      </c>
      <c r="G1059" s="13">
        <f>K1051</f>
        <v>2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</row>
    <row r="1060" spans="3:55" s="8" customFormat="1" ht="15.75">
      <c r="C1060" s="15"/>
      <c r="D1060" s="11" t="s">
        <v>229</v>
      </c>
      <c r="E1060" s="11">
        <f>E1054</f>
        <v>143.69500000000002</v>
      </c>
      <c r="F1060" s="15"/>
      <c r="G1060" s="10"/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</row>
    <row r="1061" spans="3:55" s="8" customFormat="1" ht="15.75">
      <c r="C1061" s="15"/>
      <c r="D1061" s="11" t="s">
        <v>230</v>
      </c>
      <c r="E1061" s="11">
        <f>E1054+E1055+E1056+E1057+E1058+E1059</f>
        <v>234.77200000000002</v>
      </c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</row>
    <row r="1062" spans="5:20" s="1" customFormat="1" ht="12.75" customHeight="1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ht="1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ht="1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55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</row>
    <row r="2298" spans="5:55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</row>
    <row r="2299" spans="5:55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</row>
    <row r="2300" spans="5:55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</row>
    <row r="2301" spans="5:55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</row>
    <row r="2302" spans="5:55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</row>
    <row r="2303" spans="5:55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</row>
    <row r="2304" spans="5:55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</row>
    <row r="2305" spans="5:55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</row>
    <row r="2306" spans="5:55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</row>
    <row r="2307" spans="5:55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</row>
    <row r="2308" spans="5:55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</row>
    <row r="2309" spans="5:55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</row>
    <row r="2310" spans="5:55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</row>
    <row r="2311" spans="5:55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</row>
    <row r="2312" spans="5:55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</row>
    <row r="2313" spans="5:55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</row>
    <row r="2314" spans="5:55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</row>
    <row r="2315" spans="5:55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</row>
    <row r="2316" spans="5:55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</row>
    <row r="2317" spans="5:55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</row>
    <row r="2318" spans="5:55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</row>
    <row r="2319" spans="5:55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</row>
    <row r="2320" spans="5:55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</row>
    <row r="2321" spans="5:55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</row>
    <row r="2322" spans="5:55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</row>
    <row r="2323" spans="5:55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</row>
    <row r="2324" spans="5:55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</row>
    <row r="2325" spans="5:55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</row>
    <row r="2326" spans="5:55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</row>
    <row r="2327" spans="5:55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2022-04-28T13:27:05Z</dcterms:created>
  <dcterms:modified xsi:type="dcterms:W3CDTF">2022-04-28T13:27:25Z</dcterms:modified>
  <cp:category/>
  <cp:version/>
  <cp:contentType/>
  <cp:contentStatus/>
</cp:coreProperties>
</file>