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<sst xmlns="http://schemas.openxmlformats.org/spreadsheetml/2006/main" count="632" uniqueCount="380">
  <si>
    <t>SIDA Y ENFERMEDADES INFECCIOSAS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</si>
  <si>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</si>
  <si>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</si>
  <si>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</si>
  <si>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</si>
  <si>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</si>
  <si>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</si>
  <si>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</si>
  <si>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</si>
  <si>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</si>
  <si>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</si>
  <si>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</si>
  <si>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</si>
  <si>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</si>
  <si>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</si>
  <si>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</si>
  <si>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</si>
  <si>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</si>
  <si>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</si>
  <si>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</si>
  <si>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Lopez-Cavanillas, B; Benitez, CG; Serrano, M; Sendagorta, E; Hernandez, A; Bartha, JL</t>
  </si>
  <si>
    <t>Analysis of the prevalence of human papillomavirus and abnormal anal cytology in women at risk</t>
  </si>
  <si>
    <t>JOURNAL OF OBSTETRICS AND GYNAECOLOGY</t>
  </si>
  <si>
    <t>Article</t>
  </si>
  <si>
    <t>[Lopez-Cavanillas, Belen; Benitez, Cristina G.; Serrano, Maria] La Paz Univ Hosp, Gynaecol Serv, Cerv Pathol &amp; Lower Genital Tract Unit, Madrid, Spain; [Sendagorta, Elena] La Paz Univ Hosp, Dermatol Serv, Unit Anoscopy, Madrid, Spain; [Hernandez, Alicia] La Paz Univ Hosp, Gynaecol Oncol Unit, Madrid, Spain; [Bartha, Jose L.] La Paz Univ Hosp, Obstet &amp; Gynaecol Serv, Madrid, Spain</t>
  </si>
  <si>
    <t>Lopez-Cavanillas, B (corresponding author), Paseo Castellana 261 Madrid, Madrid 28046, Spain.</t>
  </si>
  <si>
    <t>0144-3615</t>
  </si>
  <si>
    <t>OCT 3</t>
  </si>
  <si>
    <t>Condes, E; Arribas, JR</t>
  </si>
  <si>
    <t>Impact of COVID-19 on Madrid hospital system</t>
  </si>
  <si>
    <t>ENFERMEDADES INFECCIOSAS Y MICROBIOLOGIA CLINICA</t>
  </si>
  <si>
    <t>Letter</t>
  </si>
  <si>
    <t>[Condes, Emilia] Univ Europea, Madrid, Spain; [Ramon Arribas, Jose] Hosp La Paz, Madrid, Spain</t>
  </si>
  <si>
    <t>Condes, E (corresponding author), Univ Europea, Madrid, Spain.; Arribas, JR (corresponding author), Hosp La Paz, Madrid, Spain.</t>
  </si>
  <si>
    <t>0213-005X</t>
  </si>
  <si>
    <t>MAY</t>
  </si>
  <si>
    <t>Buckley, RD; Diaz-Menendez, M</t>
  </si>
  <si>
    <t>Go to gate: COVID-19 imported cases in Madrid and the potential role of airport transmissions</t>
  </si>
  <si>
    <t>TRANSACTIONS OF THE ROYAL SOCIETY OF TROPICAL MEDICINE AND HYGIENE</t>
  </si>
  <si>
    <t>Editorial Material</t>
  </si>
  <si>
    <t>[de Miguel Buckley, R.; Diaz-Menendez, M.] La Paz Carlos III Univ Hosp IdiPAZ, Natl Referral Unit Imported Trop Dis, Trop &amp; Travel Med Unit, Infect Dis Dept, Paseo Castellana 261, Madrid 28046, Spain</t>
  </si>
  <si>
    <t>Diaz-Menendez, M (corresponding author), La Paz Carlos III Univ Hosp IdiPAZ, Natl Referral Unit Imported Trop Dis, Trop &amp; Travel Med Unit, Infect Dis Dept, Paseo Castellana 261, Madrid 28046, Spain.</t>
  </si>
  <si>
    <t>0035-9203</t>
  </si>
  <si>
    <t>JUL</t>
  </si>
  <si>
    <t>Pardo, AA; Palomino, MM; Jimenez-Nacher, I; Moreno, F; Fernandez, MAG; Gonzalez-Garcia, J; Ambrosio, AH</t>
  </si>
  <si>
    <t>Real-World Experience with Two-Drug Regimens in HIV-1-Infected Patients Beyond the Indication of Clinical Trials: 48 Weeks' Results</t>
  </si>
  <si>
    <t>AIDS RESEARCH AND HUMAN RETROVIRUSES</t>
  </si>
  <si>
    <t>[Arancon Pardo, Ana; Moreno Palomino, Marta; Jimenez-Nacher, Inmaculada; Moreno, Francisco; Gonzalez Fernandez, Maria Angeles; Herrero Ambrosio, Alicia] La Paz Univ Hosp IdiPAZ, Pharm Dept, Paseo Castellana 261, Madrid 28046, Spain; [Gonzalez-Garcia, Juan] La Paz Univ Hosp IdiPAZ, Internal Med Dept, Infect Dis Unit, Madrid, Spain</t>
  </si>
  <si>
    <t>Pardo, AA (corresponding author), La Paz Univ Hosp IdiPAZ, Pharm Dept, Paseo Castellana 261, Madrid 28046, Spain.</t>
  </si>
  <si>
    <t>0889-2229</t>
  </si>
  <si>
    <t>OCT 1</t>
  </si>
  <si>
    <t>Quintana-Castanedo, L; Sanchez-Orta, A; Nuno-Gonzalez, A; Herranz-Pinto, P</t>
  </si>
  <si>
    <t>Usefulness of cutaneous ultrasound in the management of Parry Romberg syndrome</t>
  </si>
  <si>
    <t>SKIN RESEARCH AND TECHNOLOGY</t>
  </si>
  <si>
    <t>[Quintana-Castanedo, Lucia; Sanchez-Orta, Alba; Nuno-Gonzalez, Almudena; Herranz-Pinto, Pedro] La Paz Univ Hosp, Dept Dermatol, Madrid, Spain</t>
  </si>
  <si>
    <t>Nuno-Gonzalez, A (corresponding author), La Paz Hosp, Dept Dermatol, Paseo Castellana 261, Madrid 28046, Spain.</t>
  </si>
  <si>
    <t>0909-752X</t>
  </si>
  <si>
    <t>Grillo, S; Cuervo, G; Carratala, J; San-Juan, R; Aguado, JM; Morata, L; Gomez-Zorrilla, S; Lopez-Contreras, J; Gasch, O; Gomila-Grange, A; Iftimie, S; Garcia-Pardo, G; Calbo, E; Boix-Palop, L; Orio, I; Jover-Saenz, A; Lopez-Cortes, LE; Euba, G; Aguirregabiria, M; Garcia-pais, MJ; Gioia, F; Pano, JR; Pedro-Botet, ML; Benitez, RM; Perez-Rodriguez, MT; Meije, Y; Loeches-Yague, MB; Horna, G; Berbel, D; Dominguez, MA; Padulles, A; Cobo, S; Hereu, P; Videla, S; Tebe, C; Pallares, N; Miro, JM; Pujol, M</t>
  </si>
  <si>
    <t>Multicentre, randomised, open-label, phase IV-III study to evaluate the efficacy of cloxacillin plus fosfomycin versus cloxacillin alone in adult patients with methicillin-susceptible Staphylococcus aureus bacteraemia: study protocol for the SAFO trial</t>
  </si>
  <si>
    <t>BMJ OPEN</t>
  </si>
  <si>
    <t>[Grillo, Sara; Cuervo, Guillermo; Carratala, Jordi; Pujol, Miquel] Hosp Univ Bellvitge, Dept Infect Dis, Lhospitalet De Llobregat, Spain; [Grillo, Sara; Cuervo, Guillermo; Horna, Gertrudis; Berbel, Damaris; Angeles Dominguez, Maria; Padulles, Ariadna; Cobo, Sara; Hereu, Pilar; Videla, Sebastian; Pujol, Miquel] IDIBELL, Bellvitge Inst Biomed Res, Barcelona, Spain; [Carratala, Jordi; Tebe, Cristian; Pallares, Natalia] Univ Barcelona, Barcelona, Spain; [San-Juan, Rafael; Aguado, Jose M.] Hosp Univ 12 Octubre, Dept Infect Dis, Madrid, Spain; [San-Juan, Rafael] Inst Invest Hosp 12 Octubre, Madrid, Spain; [Aguado, Jose M.] Univ Complutense Madrid, Madrid, Spain; [Morata, Laura; Miro, Josep M.] Hosp Clin Barcelona, Dept Infect Dis, Barcelona, Spain; [Morata, Laura; Miro, Josep M.] IDIBAPS, Inst Invest Biomed August Pi &amp; Sunyer, Barcelona, Spain; [Gomez-Zorrilla, Silvia] Consorci Parc Salut MAR Barcelona, Dept Infect Dis, Barcelona, Spain; [Gomez-Zorrilla, Silvia] Inst Recerca Hosp del Mar, IMIM, Barcelona, Spain; [Lopez-Contreras, Joaquin] Hosp Santa Creu &amp; Sant Pau, Dept Infect Dis, Barcelona, Spain; [Lopez-Contreras, Joaquin] Inst Invest Biomed St Pau IIB St Pau, Barcelona, Spain; [Gasch, Oriol] Consorcio Corp Sanitaria Parc Tauli, Infect Dis Dept, Sabadell, Spain; [Gasch, Oriol; Gomila-Grange, Aina] Inst Invest &amp; Innovacio Parc Taul, I3PT, Sabadell, Spain; [Gomila-Grange, Aina] Consorcio Corp Sanitaria Parc Tauli, Sabadell, Spain; [Iftimie, Simona] Hosp Univ St Joan de Reus, Dept Infect &amp; Immun, Reus, Spain; [Garcia-Pardo, Graciano] Hosp Univ Tarragona Joan XXIII, Dept Prevent Med, Tarragona, Spain; [Calbo, Esther; Boix-Palop, Lucia] Hosp Univ MutuaTerrassa, Infect Dis Unit, Terrassa, Spain; [Calbo, Esther; Boix-Palop, Lucia] Fundacio Docencia &amp; Recerca MutuaTerrassa, Terrassa, Spain; [Orio, Isabel] Hosp St Joan Despi Moises Broggi, Dept Internal Med, St Joan Despi, Spain; [Jover-Saenz, Alfredo] Hosp Arnau Vilanova, Terr Unit Nosocomial Infect, Lleida, Spain; [Jover-Saenz, Alfredo] IRBLLEIDA, Inst Recerca Biomed Lleida, Lleida, Spain; [Eduardo Lopez-Cortes, Luis] Hosp Univ Virgen Macarena, Dept Infect Dis, Seville, Spain; [Eduardo Lopez-Cortes, Luis] Inst Biomed Sevilla, Seville, Spain; [Euba, Gorane] Hosp Univ Cruces, Dept Infect Dis, Baracaldo, Spain; [Euba, Gorane; Aguirregabiria, Malen] Biocruces Bizkaia Hlth Res Inst, Baracaldo, Spain; [Aguirregabiria, Malen] Hosp Univ Cruces, Microbiol Dept, Baracaldo, Spain; [Jose Garcia-pais, Maria] Hosp Univ Lucus Augusti, Internal Med, Lugo, Spain; [Jose Garcia-pais, Maria] Inst Invest Sanitaria Santiago de Compostela, Santiago De Compostela, Spain; [Gioia, Francesca] Hosp Univ Ramon y Cajal, Dept Infect Dis, Madrid, Spain; [Gioia, Francesca] Inst Ramon y Cajal Invest Sanitaria, Madrid, Spain; [Ramon Pano, Jose] Hosp Clin Univ Lozano Blesa, Zaragoza, Spain; [Ramon Pano, Jose] Inst Invest Sanitaria Aragon, Zaragoza, Spain; [Luisa Pedro-Botet, Maria; Maria Benitez, Rosa] Hosp Badalona Germans Trias &amp; Pujol, Badalona, Spain; [Luisa Pedro-Botet, Maria; Maria Benitez, Rosa] Fundacio Inst Invest Ciebcies Salut Germans Trias, Badalona, Spain; [Teresa Perez-Rodriguez, Maria] Hosp Alvaro Cunqueiro, Dept Internal Med &amp; Infect Dis, Vigo, Spain; [Meije, Yolanda] Hosp Barcelona, Barcelona, Spain; [Meije, Yolanda] Soc Cooperat Instal Lac Assistencials Sanitaries, Barcelona, Spain; [Belen Loeches-Yague, Maria] Hosp Univ La Paz, Dept Infect Dis, Madrid, Spain; [Berbel, Damaris; Angeles Dominguez, Maria] Hosp Univ Bellvitge, Dept Microbiol &amp; Parassitol, Lhospitalet De Llobregat, Spain; [Padulles, Ariadna; Cobo, Sara] Hosp Univ Bellvitge, Pharm Dept, Lhospitalet De Llobregat, Spain; [Hereu, Pilar; Videla, Sebastian] Hosp Univ Bellvitge, Dept Clin Pharmacol, Lhospitalet De Llobregat, Spain; [Tebe, Cristian; Pallares, Natalia] Inst Invest Biomed Bellvitge, Biostat Unit, Lhospitalet De Llobregat, Spain</t>
  </si>
  <si>
    <t>Cuervo, G (corresponding author), Hosp Univ Bellvitge, Dept Infect Dis, Lhospitalet De Llobregat, Spain.; Cuervo, G (corresponding author), IDIBELL, Bellvitge Inst Biomed Res, Barcelona, Spain.</t>
  </si>
  <si>
    <t>2044-6055</t>
  </si>
  <si>
    <t/>
  </si>
  <si>
    <t>e051208</t>
  </si>
  <si>
    <t>Quintana-Castanedo, L; Mayor-Ibarguren, A; Tarin-Vicente, E; Herranz-Pinto, P</t>
  </si>
  <si>
    <t>Ibrutinib-induced leg ulcer successfully treated with platelet-rich plasma</t>
  </si>
  <si>
    <t>DERMATOLOGIC THERAPY</t>
  </si>
  <si>
    <t>[Quintana-Castanedo, Lucia; Mayor-Ibarguren, Ander; Tarin-Vicente, Eloy; Herranz-Pinto, Pedro] La Paz Univ Hosp, Dept Dermatol, Madrid, Spain</t>
  </si>
  <si>
    <t>Quintana-Castanedo, L (corresponding author), La Paz Hosp, Dept Dermatol, Paseo Castellana 261, Madrid 28046, Spain.</t>
  </si>
  <si>
    <t>1396-0296</t>
  </si>
  <si>
    <t>MAR</t>
  </si>
  <si>
    <t>e14874</t>
  </si>
  <si>
    <t>Aldamiz-Echevarria, T; Berenguer, J; Hontanon, V; Fanciulli, C; Quereda, C; Busca, C; Dominguez, L; Hernandez, C; Quereda, C; Busca, C; Dominguez, L; Hernandez, C; Vergas, J; Gaspar, G; Garcia-Fraile, LJ; Prieto, L; Arias, A; Cuevas, G; Von Wichmann, MA; Navarro, J; Gimeno, A; Galindo, MJ; De Guzman, MT; De Miguel, M; Bellon, JM; Gonzalez-Garcia, J</t>
  </si>
  <si>
    <t>Clinical outcomes according to regimens for eradication of HCV in HIV/HCV-coinfected patients with advanced fibrosis or cirrhosis</t>
  </si>
  <si>
    <t>HIV MEDICINE</t>
  </si>
  <si>
    <t>Meeting Abstract</t>
  </si>
  <si>
    <t>[Aldamiz-Echevarria, T.; Berenguer, J.; Fanciulli, C.; Bellon, J. M.] Hosp Gen Univ Gregorio Maranon, Madrid, Spain; [Hontanon, V.; Busca, C.; Gonzalez-Garcia, J.] Hosp Univ La Paz, Madrid, Spain; [Quereda, C.] Hosp Univ Ramon &amp; Cajal, Madrid, Spain; [Dominguez, L.] Hosp Univ 12 Octubre, Madrid, Spain; [Hernandez, C.] Hosp Univ Principe Asturias, Alcala De Henares, Spain; [Vergas, J.] Hosp Clin San Carlos, Madrid, Spain; [Gaspar, G.] Hosp Univ Getafe, Getafe, Spain; [Garcia-Fraile, L. J.] Hosp Univ Princesa, Madrid, Spain; [Prieto, L.] Hosp Univ Fdn Jimenez Diaz, Madrid, Spain; [Arias, A.] Hosp Univ Puerta Hierro, Madrid, Spain; [Cuevas, G.] Hosp Univ Infanta Leonor, Madrid, Spain; [Von Wichmann, M. A.] Hosp Univ Donostia, San Sebastian, Spain; [Navarro, J.] Hosp Univ Vall Hebron, Barcelona, Spain; [Gimeno, A.] Hosp Univ Torrejon, Torrejon De Ardoz, Spain; [Galindo, M. J.] Hosp Clin Univ Valencia, Valencia, Spain; [De Guzman, M. T.] Hosp Univ Infanta Cristina, Parla, Spain; [De Miguel, M.] Fund SEIMC GeSIDA, Madrid, Spain</t>
  </si>
  <si>
    <t>1464-2662</t>
  </si>
  <si>
    <t>OCT</t>
  </si>
  <si>
    <t>Gonzalez-Baeza, A; Ibarguchi, L; Barrio, P; Curto, J; Dolengevich, H; Kessel, D; de Albornoz, AG; Garcia-Fraile, L; Garrido, J; Bernardino, JI; Cano, J</t>
  </si>
  <si>
    <t>Early sexual abuse, insecure attachment in childhood, emotional dysregulation and poor self-care among gay, bisexual and other men who have sex with men engaged in chemsex</t>
  </si>
  <si>
    <t>[Gonzalez-Baeza, A.; Kessel, D.] Univ Autonoma Madrid, Madrid, Spain; [Gonzalez-Baeza, A.; Curto, J.; Bernardino, J. I.; Cano, J.] Hosp Univ Paz IdiPaz, Madrid, Spain; [Ibarguchi, L.; Barrio, P.; Curto, J.; de Albornoz, A. Garcia; Garrido, J.] Apoyo Posit, Madrid, Spain; [Dolengevich, H.] Hosp Univ Henares, Madrid, Spain; Hosp Univ Princesa, Madrid, Spain</t>
  </si>
  <si>
    <t>Gonzalez-Baeza, A; Osma, J; Rua-Cebrian, G; Cano-Smith, J; Suso-Ribera, C; Martin-Carbonero, L; Montes, ML; Gonzalez-Garcia, J; Perez-Valero, I</t>
  </si>
  <si>
    <t>Psychological benefits of a brief transdiagnostic group intervention for people living with HIV and emotional disorders: the UPER-HIV pilot study</t>
  </si>
  <si>
    <t>[Gonzalez-Baeza, A.; Rua-Cebrian, G.; Cano-Smith, J.; Martin-Carbonero, L.; Montes, M. L.; Gonzalez-Garcia, J.; Perez-Valero, I.] Hosp Univ La Paz, IdiPAZ, HIV Unit, Internal Med Serv, Madrid, Spain; [Gonzalez-Baeza, A.] Univ Autonoma Madrid, Biol &amp; Hlth Psychol Dept, Madrid, Spain; [Osma, J.] Univ Zaragoza, Psychol &amp; Sociol Dept, Teruel, Spain; [Rua-Cebrian, G.] Inst Invest &amp; Tratamiento Trauma &amp; Trastornos Per, Santiago De Compostela, Spain; [Suso-Ribera, C.] Univ Jaume I Castello, Basic Clin &amp; Psicobiol Dept, Castellon de La Plana, Spain; [Perez-Valero, I.] Hosp Univ Reina Sofia, HIV Unit, Internal Med Serv, Cordoba, Spain</t>
  </si>
  <si>
    <t>Martin-Carbonero, L; Gutierrez-Liarte, A; Bisbal, O; Vergas, J; Rodrigez-Martin, C; Vivancos, MJ; Sanz, J; Alvarez, B; Palomar, M; de los Santos, I; Resino, S; Ryan, P</t>
  </si>
  <si>
    <t>Acute hepatitis C: epidemiological characteristics and treatment response in a large cohort of MSM living with HIV in Madrid</t>
  </si>
  <si>
    <t>[Martin-Carbonero, L.; Palomar, M.] Hosp Univ La Paz IdiPAZ, Madrid, Spain; [Gutierrez-Liarte, A.; de los Santos, I.] Hosp Univ La Princesa, Madrid, Spain; [Bisbal, O.] Hosp Univ Doce Octubre, Madrid, Spain; [Vergas, J.] Hosp Clin San Carlos, Madrid, Spain; [Rodrigez-Martin, C.] Clin San Doval, Madrid, Spain; [Vivancos, MJ.] Hosp Ramon &amp; Cajal, Madrid, Spain; [Sanz, J.] Hosp Univ Principe Asturias, Alcala De Henares, Spain; [Alvarez, B.] Fdn Jimenez Diaz, Madrid, Spain; [Resino, S.] Inst Salud Carlos III, Majadahonda, Madrid, Spain; [Ryan, P.] Hosp Univ Infanta Leonor, Madrid, Spain</t>
  </si>
  <si>
    <t>Mican, R; Grela, AD; Busca, C; Bernardino, JI; Montejano, R; Montes, M; Cardinanos, J; de Miguel, R; Serrano, L; Perez-Valero, I; Valencia, E; Moreno, V; Arribas, JR; Gonzalez-Garcia, J; Martin-Carbonero, L</t>
  </si>
  <si>
    <t>Eficacy of switching to bictegravir/emtricitabine/tenofovir alafenamide in patients with pre-existing NRTI resistances: real world data</t>
  </si>
  <si>
    <t>[Mican, R.; Grela, A. de Gea; Busca, C.; Bernardino, J. I.; Montejano, R.; Montes, M.; Cardinanos, J.; de Miguel, R.; Serrano, L.; Valencia, E.; Moreno, V.; Arribas, J. R.; Gonzalez-Garcia, J.; Martin-Carbonero, L.] Hosp Univ La Paz, IdiPAZ, Madrid, Spain; [Perez-Valero, I.] Hosp Univ Infanta Sofia, Cordoba, Spain</t>
  </si>
  <si>
    <t>Montes, ML; Busca, C; Blanco, JR; Montejano, R; Portilla, J; Moreno, V; Asensi, V; Mican, R; Ruiz-Seco, P; Valencia, E; Pineda, JA; Bernardino, JI; Martin-Carbonero, L; Arribas, JR; Gonzalez-Garcia, J</t>
  </si>
  <si>
    <t>Incidence of diabetes mellitus in PLWHIV: impact of antiretroviral therapy</t>
  </si>
  <si>
    <t>[Montes, M. L.; Busca, C.; Montejano, R.; Moreno, V.; Mican, R.; Valencia, E.; Bernardino, J. I.; Martin-Carbonero, L.; Arribas, J. R.; Gonzalez-Garcia, J.] Hosp Univ La Paz, Internal Med, HIV Unit, Madrid, Spain; [Blanco, J. R.] Hospial San Pedro, Ctr Invest Biomed La Rioja, Logrono, Spain; [Portilla, J.] Hosp Gen Univ Alicante, Alicante, Spain; [Asensi, V.] Hosp Univ Cent Asturias, Oviedo, Spain; [Ruiz-Seco, P.] Hosp Univ Infanta Sofia, Madrid, Spain; [Pineda, J. A.] Nuestra Senora Valme, Seville, Spain</t>
  </si>
  <si>
    <t>Palmier, E; Mican, R; Montejano, R; Busca, C; de Miguel, R; Cardinanos, J; Serrano, L; Bernardino, JI; Perez-Valero, I; Moreno, V; Valencia, E; Gonzalez-Garcia, J; Arribas, JR; Montes, M; Martin-Carbonero, L</t>
  </si>
  <si>
    <t>Switch strategy with dolutegravir plus lamivudine in routine clinical practice: persistance and efficacy at 48 and 96 weeks</t>
  </si>
  <si>
    <t>[Palmier, E.; Mican, R.; Montejano, R.; Busca, C.; de Miguel, R.; Cardinanos, J.; Serrano, L.; Bernardino, J. I.; Moreno, V.; Valencia, E.; Gonzalez-Garcia, J.; Arribas, J. R.; Montes, M.; Martin-Carbonero, L.] Hosp Univ La Paz IdiPAZ, Madrid, Spain; [Perez-Valero, I.] Hosp Univ Infanta Sofia, Cordoba, Spain</t>
  </si>
  <si>
    <t>Ramos-Ruperto, L; Diez-Vidal, A; Busca, C; Robles-Marhuenda, A; Almiron, M; Mican, R; Montejano, R; Valencia, ME; Delgado-Hierro, A; Montes, M; Martin-Carbonero, L; Bernardino, JI</t>
  </si>
  <si>
    <t>Prevalence and temporal trends of autoimmune diseases in people living with HIV. A retrospective cohort study</t>
  </si>
  <si>
    <t>[Ramos-Ruperto, L.; Diez-Vidal, A.; Busca, C.; Mican, R.; Montejano, R.; Valencia, M. E.; Delgado-Hierro, A.; Montes, Ml.; Martin-Carbonero, L.; Bernardino, J. I.] Hosp Univ La Paz, IdiPAZ, HIV Unit, Internal Med, Madrid, Spain; [Robles-Marhuenda, A.] Hosp Univ La Paz, IdiPAZ, Autoimmune Dis Unit, Internal Med, Madrid, Spain; [Almiron, M.] La Paz Res Inst, IdiPAZ, Biostat Unit, Madrid, Spain</t>
  </si>
  <si>
    <t>Whitlock, GG; Protopapas, K; Bernardino, JI; Imaz, A; Curran, A; Stingone, C; Shivasankar, S; Edwards, S; Herbert, S; Thomas, K; Mican, R; Prieto, P; Garcia, JN; Andreoni, M; Hill, S; Okhai, H; Stuart, D; Bourne, A; Conway, K</t>
  </si>
  <si>
    <t>Chems4EU: chemsex use and its impacts across four European countries in HIV-positive men who have sex with men attending HIV services</t>
  </si>
  <si>
    <t>[Whitlock, Gary G.; Stuart, David] Chelsea &amp; Westminster NHS Fdn Trust, 56 Dean St, London W1D 6AQ, England; [Protopapas, Konstantinos; Thomas, Konstantinos] Natl &amp; Kapodistrian Univ Athens, Attikon Univ Hosp, Dept Internal Med 4, Athens, Greece; [Bernardino, Jose, I; Mican, Rafael] Hosp Univ La Paz, Internal Med Dept, HIV Unit, IdiPAZ, Madrid, Spain; [Imaz, Arkaitz; Prieto, Paula] Univ Barcelona, Bellvitge Biomed Res Inst IDIBELL, Hosp Univ Bellvitge, HIV &amp; STI Unit,Dept Infect Dis, Barcelona, Spain; [Curran, Adrian; Garcia, Jorge Nestor] Hosp Univ Vall dHebron, Vall dHebron Inst Recerca, Infect Dis Dept, Barcelona, Spain; [Stingone, Christof; Andreoni, Massimo] Tor Vergata Univ, Dept Expt Med, Rome, Italy; [Shivasankar, Sivapatham; Conway, Katie] Kent Community NHS Fdn Trust, Maidstone, Kent, England; [Edwards, Sarah; Hill, Samantha] Chelsea &amp; Westminster NHS Fdn Trust, Stevenage Clin, St Albans, Herts, England; [Edwards, Sarah; Hill, Samantha] Chelsea &amp; Westminster NHS Fdn Trust, Watford Clin, St Albans, Herts, England; [Herbert, Sophie] Northamptonshire Healthcare NHS Fdn Trust, Kettering, England; [Okhai, Hajra] UCL, Inst Global Hlth, London, England; [Bourne, Adam] La Trobe Univ, Australian Res Ctr Sex Hlth &amp; Soc, Melbourne, Vic, Australia; [Bourne, Adam] Univ New South Wales, Kirby Inst, Sydney, NSW, Australia</t>
  </si>
  <si>
    <t>Whitlock, GG (corresponding author), Chelsea &amp; Westminster NHS Fdn Trust, 56 Dean St, London W1D 6AQ, England.</t>
  </si>
  <si>
    <t>NOV</t>
  </si>
  <si>
    <t>Diez, C; Del Romero-Raposo, J; Mican, R; Lopez, JC; Blanco, JR; Calzado, S; Samperiz, G; Portilla, J; Garcia-Fraile, LJ; Gutierrez, F; Gomez-Sirvent, JL; Suarez-Garcia, I; Amador, C; Novella, M; Arribas, JR; Moreno, S; Gonzalez-Garcia, J; Jarrin, I; Berenguer, J</t>
  </si>
  <si>
    <t>COVID-19 in hospitalized HIV-positive and HIV-negative patients: A matched study</t>
  </si>
  <si>
    <t>[Diez, Cristina; Lopez, Juan C.; Berenguer, Juan] Hosp Gen Univ Gregorio Maranon, Unidad Enfermedades Infecciosas VIH, Madrid, Spain; [Diez, Cristina; Lopez, Juan C.; Berenguer, Juan] Inst Invest Sanit Gregorio Maranon IiSGM, Madrid, Spain; [Del Romero-Raposo, Jorge; Jarrin, Inmaculada] Inst Salud Carlos III, Ctr Nacl Epidemiol, Madrid, Spain; [Mican, Rafael; Arribas, Jose R.; Gonzalez-Garcia, Juan] Hosp Univ La Paz, Serv Med Interna, Unidad VIH, Madrid, Spain; [Mican, Rafael; Arribas, Jose R.; Gonzalez-Garcia, Juan] Hosp Univ La Paz IdiPAZ, Inst Invest, Madrid, Spain; [Blanco, Jose R.] Hosp Univ San Pedro, CIBIR Logrono, Serv Med Interna, Logrono, Spain; [Calzado, Sonia] Hosp Univ Parc Tauli, Unidad Enfermedades Infecciosas, Sabadell, Spain; [Samperiz, Gloria] Hosp Univ Miguel Servet, Unidad Enfermedades Infecciosas, Zaragoza, Spain; [Portilla, Joaquin] Hosp Gen Univ Alicante, Unidad Enfermedades Infecciosas, Alicante, Spain; [Garcia-Fraile, Lucio J.] Hosp Univ La Princesa, Secc Enfermedades Infecciosas, Madrid, Spain; [Gutierrez, Felix] Hosp Gen Univ Elche, Unidad Enfermedades Infecciosas, Elche, Spain; [Gomez-Sirvent, Juan L.] Hosp Univ Canarias, Secc Infecc, Tenerife, Spain; [Suarez-Garcia, Ines] Hosp Univ Infanta Sofia, Dept Med Interna, Grp Enfermedades Infecciosas, Madrid, Spain; [Suarez-Garcia, Ines] Univ Europea Madrid, Fac Med, Madrid, Spain; [Amador, Concha] Hosp Marina Baixa, Unidad Enfermedades Infecciosas, Alicante, Spain; [Novella, Maria] Hosp Univ Principe Asturias, Unidad Enfermedades Infecciosas, Alcala De Henares, Spain; [Moreno, Santiago] Hosp Univ Ramon y Cajal, Serv Enfermedades Infecciosas, Madrid, Spain; [Moreno, Santiago] Univ Alcala, Fac Med, Madrid, Spain; [Moreno, Santiago] Inst Ramon y Cajal Invest Sanitaria Iryc, Madrid, Spain</t>
  </si>
  <si>
    <t>Berenguer, J (corresponding author), Hosp Gen Univ Gregorio Maranon, Unidad Enfermedades Infecciosas VIH, Madrid, Spain.; Berenguer, J (corresponding author), Inst Invest Sanit Gregorio Maranon IiSGM, Madrid, Spain.</t>
  </si>
  <si>
    <t>Perez-Valero, I; Llibre, JM; Castagna, A; Pulido, F; Molina, JM; Esser, S; Margot, N; Shao, YW; Temme, L; Piontkowsky, D; McNicholl, IR; Haubrich, R</t>
  </si>
  <si>
    <t>Switching to Elvitegravir/Cobicistat/Emtricitabine/Tenofovir Alafenamide in Adults With HIV and M184V/I Mutation</t>
  </si>
  <si>
    <t>JAIDS-JOURNAL OF ACQUIRED IMMUNE DEFICIENCY SYNDROMES</t>
  </si>
  <si>
    <t>[Perez-Valero, Ignacio] Hosp Univ La Paz, Unidad VIH, Madrid, Spain; [Llibre, Josep M.] Hosp Badalona Germans Trias &amp; Pujol, Fdn Lucha SIDA &amp; Infect Dis, Barcelona, Spain; [Castagna, Antonella] Univ Vita Salute San Raffaele, IRCCS San Raffaele, Milan, Italy; [Pulido, Federico] UCM, Hosp Univ 12 Octubre, Imas12, Unidad VIH, Madrid, Spain; [Molina, Jean-Michel] St Louis Hosp, Dept Infect Dis, Paris, France; [Molina, Jean-Michel] Univ Paris, Paris, France; [Esser, Stefan] Univ Hosp Essen, Essen, Germany; [Margot, Nicolas; Shao, Yongwu; Temme, Lauren; Piontkowsky, David; McNicholl, Ian R.; Haubrich, Richard] Gilead Sci, 333 Lakeside Dr, Foster City, CA 94404 USA</t>
  </si>
  <si>
    <t>Haubrich, R (corresponding author), Gilead Sci, 333 Lakeside Dr, Foster City, CA 94404 USA.</t>
  </si>
  <si>
    <t>1525-4135</t>
  </si>
  <si>
    <t>APR 1</t>
  </si>
  <si>
    <t>Mican, R; Arenzana, CB; Vasquez, J; Daroca, G; Perez-Valero, I; Martin-Carbonero, L</t>
  </si>
  <si>
    <t>Hepatitis B reactivation after tenofovir withdrawal in an HIV-infected patient with history of cured hepatitis B virus infection and poor immunological status</t>
  </si>
  <si>
    <t>AIDS</t>
  </si>
  <si>
    <t>[Mican, Rafael; Busca Arenzana, Carmen; Vasquez, Julia; Daroca, German; Perez-Valero, Ignacio; Martin-Carbonero, Luz] Hosp Univ La Paz, Infect Dis HIV Unit, Madrid, Spain</t>
  </si>
  <si>
    <t>Perez-Valero, I (corresponding author), Hosp Univ La Paz IdiPAZ, Unidad VIH Serv Med Interna, Paseo Castellana 261, Madrid 28046, Spain.</t>
  </si>
  <si>
    <t>0269-9370</t>
  </si>
  <si>
    <t>AUG 1</t>
  </si>
  <si>
    <t>Cadinanos, J; Montejano, R; Buckley, RD; Marcelo, C; Arribas, JR</t>
  </si>
  <si>
    <t>Risks and benefits of reducing the number of drugs to treat HIV-1 infection</t>
  </si>
  <si>
    <t>EXPERT OPINION ON DRUG SAFETY</t>
  </si>
  <si>
    <t>Review</t>
  </si>
  <si>
    <t>[Cadinanos, Julen; Montejano, Rocio; de Miguel Buckley, Rosa] Hosp Univ La Paz IdiPAZ, Internal Med Serv, HIV Unit, Madrid, Spain; [Marcelo, Cristina] Hosp Univ La Paz IdiPAZ, Internal Med Serv, Madrid, Spain; [Arribas, Jose R.] Hosp La Paz IdiPAZ, Despacho 3 3, Infect Dis Unit, Madrid, Spain</t>
  </si>
  <si>
    <t>Arribas, JR (corresponding author), Hosp La Paz IdiPAZ, Despacho 3 3, Infect Dis Unit, Madrid, Spain.</t>
  </si>
  <si>
    <t>1474-0338</t>
  </si>
  <si>
    <t>APR 3</t>
  </si>
  <si>
    <t>Medrano, LM; Berenguer, J; Salguero, S; Gonzalez-Garcia, J; Diez, C; Hontanon, V; Garcia-Broncano, P; Ibanez-Samaniego, L; Bellon, JM; Jimenez-Sousa, MA; Resino, S</t>
  </si>
  <si>
    <t>Successful HCV Therapy Reduces Liver Disease Severity and Inflammation Biomarkers in HIV/HCV-Coinfected Patients With Advanced Cirrhosis: A Cohort Study</t>
  </si>
  <si>
    <t>FRONTIERS IN MEDICINE</t>
  </si>
  <si>
    <t>[Medrano, Luz Maria; Salguero, Sergio; Garcia-Broncano, Pilar; Jimenez-Sousa, Maria Angeles; Resino, Salvador] Inst Salud Carlos III, Ctr Nacl Microbiol, Unidad Infecc Viral &amp; Inmunidad, Madrid, Spain; [Berenguer, Juan; Diez, Cristina] Hosp Gen Univ Gregorio Maranon, Unidad Enfermedades Infecciosas NIH, Madrid, Spain; [Berenguer, Juan; Diez, Cristina] Inst Invest Sanitaria Gregorio Maranon, Madrid, Spain; [Salguero, Sergio] Hosp Univ Fdn Alcorcon, Unidad Anal Clin, Alcorcon, Spain; [Gonzalez-Garcia, Juan; Hontanon, Victor] Hosp Univ La Paz IdiPAZ, Unidad VIH, Serv Med Interna, Madrid, Spain; [Garcia-Broncano, Pilar] MIT &amp; Harvard, Ragon Inst MGH, Cambridge, MA USA; [Ibanez-Samaniego, Luis] Hosp Gen Univ Gregorio Maranon, Serv Aparato Digest, Madrid, Spain; [Bellon, Jose M.] Hosp Gen Univ Gregorio Maranon, Fdn Invest Biomed, Inst Invest Sanitaria Gregorio Maranon IiSGM, Madrid, Spain</t>
  </si>
  <si>
    <t>Jimenez-Sousa, MA (corresponding author), Inst Salud Carlos III, Ctr Nacl Microbiol, Unidad Infecc Viral &amp; Inmunidad, Madrid, Spain.</t>
  </si>
  <si>
    <t>2296-858X</t>
  </si>
  <si>
    <t>FEB 1</t>
  </si>
  <si>
    <t>Borobia, AM; Garcia-Garcia, I; Diaz-Garcia, L; Rodriguez-Mariblanca, A; de Soto, LM; Villatoro, JM; Meseguer, ES; Gonzalez, JJ; Iniesta, JF; Garcia, ER; Arribas, JR; Carcas-Sansuan, AJ</t>
  </si>
  <si>
    <t>Health Care Workers' Reasons for Choosing Between Two Different COVID-19 Prophylaxis Trials in an Acute Pandemic Context: Single-Center Questionnaire Study</t>
  </si>
  <si>
    <t>JOURNAL OF MEDICAL INTERNET RESEARCH</t>
  </si>
  <si>
    <t>[Borobia, Alberto M.; Garcia-Garcia, Irene; Diaz-Garcia, Lucia; Rodriguez-Mariblanca, Amelia; Martinez de Soto, Lucia; Monserrat Villatoro, Jaime; Seco Meseguer, Enrique; Frias Iniesta, Jesus; Ramirez Garcia, Elena; Carcas-Sansuan, Antonio J.] Univ Autonoma Madrid, La Paz Univ Hosp IdiPAZ, Sch Med, Clin Pharmacol Dept, Paseo Castellana 261, Madrid 28046, Spain; [Gonzalez, Juan J.; Ramon Arribas, Jose] Univ Autonoma Madrid, La Paz Univ Hosp IdiPAZ, Sch Med, Internal Med Dept, Madrid, Spain</t>
  </si>
  <si>
    <t>Borobia, AM (corresponding author), Univ Autonoma Madrid, La Paz Univ Hosp IdiPAZ, Sch Med, Clin Pharmacol Dept, Paseo Castellana 261, Madrid 28046, Spain.</t>
  </si>
  <si>
    <t>1438-8871</t>
  </si>
  <si>
    <t>FEB 25</t>
  </si>
  <si>
    <t>e23441</t>
  </si>
  <si>
    <t>Perez-Martinez, A; Ferreras, C; Mora-Rillo, M; Guerra, P; Pascual-Miguel, B; Mesrtre-Duran, C; Borobia, A; Carcas, A; Garcia, I; Zapardiel, E; Gasior, M; de Paz, R; Marcos, A; Vicario, JL; Balas, A; Eguizabal, C; Solano, C; Montejano, R; Arribas, JR; Soria, B</t>
  </si>
  <si>
    <t>A Phase I Dose-Escalation Single Center Study To Evaluate The Safety Of Allogenic Memory T Cells Containing SARS-COV-2 Specific Lymphocytes As Adoptive Therapy in COVID19</t>
  </si>
  <si>
    <t>BONE MARROW TRANSPLANTATION</t>
  </si>
  <si>
    <t>[Perez-Martinez, Antonio; Mora-Rillo, Marta; Guerra, Pilar; Borobia, Alberto; Carcas, Antonio; Garcia, Irene; Zapardiel, Elena; Gasior, Mercedes; de Paz, Raquel; Marcos, Antonio; Luis Vicario, Jose; Montejano, Rocio; Ramon Arribas, Jose] Hosp Univ La Paz, Madrid, Spain; [Ferreras, Cristina; Pascual-Miguel, Barbara; Mesrtre-Duran, Carmen] Inst Investigac La Paz idiPAZ, Madrid, Spain; [Balas, Antonio] Ctr Transfus Comunidad Madrid, Madrid, Spain; [Eguizabal, Cristina] Ctr Vasco Transfus &amp; Tejidos Humanos CVTTH, Bilbao, Spain; [Solano, Carlos] Hosp Clin, Valencia, Spain; [Soria, Bernat] Univ Miguel Hernandez de Alicante, Inst Invest, Alicante, Spain</t>
  </si>
  <si>
    <t>0268-3369</t>
  </si>
  <si>
    <t>JUN</t>
  </si>
  <si>
    <t>SUPPL 1</t>
  </si>
  <si>
    <t>Montejano, R; Dominguez-Dominguez, L; de Miguel, R; Rial-Crestelo, D; Esteban-Cantos, A; Aranguren-Rivas, P; Garcia-Alvarez, M; Alejos, B; Bisbal, O; Santacreu-Guerrero, M; Hernando, A; Bermejo-Plaza, L; Cadinanos, J; Mayoral, M; Castro, JM; Moreno, V; Martin-Carbonero, L; Rodes, B; Delgado, R; Rubio, R; Pulido, F; Arribas, JR</t>
  </si>
  <si>
    <t>Detection of archived lamivudine-associated resistance mutations in virologically suppressed, lamivudine-experienced HIV-infected adults by different genotyping techniques (GEN-PRO study)</t>
  </si>
  <si>
    <t>JOURNAL OF ANTIMICROBIAL CHEMOTHERAPY</t>
  </si>
  <si>
    <t>[Montejano, Rocio; de Miguel, Rosa; Cadinanos, Julen; Ramon Arribas, Jose] Hosp Univ La Paz IdiPAZ, Internal Med Dept, Infect Dis Unit, Paseo Castellano 261, Madrid 28046, Spain; [Dominguez-Dominguez, Lourdes; Rial-Crestelo, David; Bisbal, Otilia; Santacreu-Guerrero, Mireia; Hernando, Asuncion; Bermejo-Plaza, Laura; Rubio, Rafael; Pulido, Federico] Hosp Univ 12 Octubre Imas12, Internal Med Dept, HIV Unit, Av Cordoba S-N, Madrid 28041, Spain; [Esteban-Cantos, Andres; Rodes, Berta] Hosp Univ La Paz IdiPAZ, Paseo Castellana 261, Madrid 28046, Spain; [Aranguren-Rivas, Paula; Garcia-Alvarez, Monica; Delgado, Rafael] Hosp Univ 12 Octubre Imas12, Microbiol Dept, Av Cordoba S-N, Madrid 28041, Spain; [Alejos, Belen] Inst Salud Carlos III, Av Monforte de Lemos 5, Madrid 28029, Spain; [Mayoral, Mario; Miguel Castro, Juan; Moreno, Victoria; Martin-Carbonero, Luz] Hosp Univ La Paz IdiPAZ, Internal Med Dept, HIV Unit, Paseo Castellano 261, Madrid 28046, Spain</t>
  </si>
  <si>
    <t>Pulido, F (corresponding author), Hosp Univ 12 Octubre Imas12, Internal Med Dept, HIV Unit, Av Cordoba S-N, Madrid 28041, Spain.</t>
  </si>
  <si>
    <t>0305-7453</t>
  </si>
  <si>
    <t>DEC</t>
  </si>
  <si>
    <t>de Ory, SJ; Beltran-Pavez, C; Gutierrez-Lopez, M; Santos, MD; Prieto, L; Sainz, T; Guillen, S; Aguilera-Alonso, D; Diez, C; Bernardino, JI; Mellado, MJ; Ramos, JT; Holguin, A; Navarro, M</t>
  </si>
  <si>
    <t>Prevalence of M184V and K65R in proviral DNA from PBMCs in HIV-infected youths with lamivudine/emtricitabine exposure</t>
  </si>
  <si>
    <t>[Jimenez de Ory, Santiago] Hosp Gen Univ Gregorio Maranon, Fdn Invest Biomed, Inst Invest Gregorio Maranon IiSGM, Madrid, Spain; [Beltran-Pavez, Carolina; Gutierrez-Lopez, Miguel; Holguin, Africa] Hosp Ramon y Cajal IRYCIS, Microbiol &amp; Parasitol Dept, HIV 1 Mol Epidemiol Lab, Madrid, Spain; [Beltran-Pavez, Carolina; Gutierrez-Lopez, Miguel; Holguin, Africa] CIBEREsp RITIP, Madrid, Spain; [Del Mar Santos, Maria; Aguilera-Alonso, David] Inst Invest Sanitaria Gregorio Maranon IiGM, Hosp Gen Univ Gregorio Maranon, Pediat Infect Dis Unit, Madrid, Spain; [Prieto, Luis] Hosp 12 Octubre, Dept Infect Dis, Madrid, Spain; [Sainz, Talia; Jose Mellado, Maria] Hosp La Paz, Dept Infect Dis &amp; Trop Pediat, Madrid, Spain; [Guillen, Sara] Hosp Getafe, Dept Pediat, Getafe, Spain; [Diez, Cristina] Hosp Gen Univ Gregorio Maranon, Fdn Invest Biomed, Inst Invest Sanitaria Gregorio Maranon IiSGM, Infect Dis HIV Unit, Madrid, Spain; [Ignacio Bernardino, Jose] Hosp La Paz Carlos III Cantoblanco, Infect Dis Unit, Madrid, Spain; [Tomas Ramos, Jose] Hosp Clin Univ, Dept Infect Dis, Madrid, Spain; [Tomas Ramos, Jose] Univ Complutense, Madrid, Spain; [Navarro, Marisa] Hosp Gen Univ Gregorio Maranon, Inst Invest Gregorio Maranon IiSGM, Pediat Infect Dis Unit, Madrid, Spain; [Navarro, Marisa] RITIP, Madrid, Spain</t>
  </si>
  <si>
    <t>Holguin, A (corresponding author), Hosp Ramon y Cajal IRYCIS, Microbiol &amp; Parasitol Dept, HIV 1 Mol Epidemiol Lab, Madrid, Spain.; Holguin, A (corresponding author), CIBEREsp RITIP, Madrid, Spain.</t>
  </si>
  <si>
    <t>Rial-Crestelo, D; de Miguel, R; Montejano, R; Dominguez-Dominguez, L; Aranguren-Rivas, P; Esteban-Cantos, A; Bisbal, O; Santacreu-Guerrero, M; Garcia-Alvarez, M; Alejos, B; Hernando, A; Bermejo-Plaza, L; Cadinanos, J; Mayoral, M; Castro, JM; Moreno, V; Martin-Carbonero, L; Delgado, R; Rubio, R; Pulido, F; Arribas, JR</t>
  </si>
  <si>
    <t>Long-term efficacy of dolutegravir plus lamivudine for maintenance of HIV viral suppression in adults with and without historical resistance to lamivudine: Week 96 results of ART-PRO pilot study</t>
  </si>
  <si>
    <t>[Rial-Crestelo, David; Dominguez-Dominguez, Lourdes; Aranguren-Rivas, Paula; Bisbal, Otilia; Santacreu-Guerrero, Mireia; Garcia-Alvarez, Monica; Bermejo-Plaza, Laura; Delgado, Rafael; Rubio, Rafael; Pulido, Federico] 12 Octubre Imas12, Hosp Univ, Av Cordoba S-N, Madrid 28041, Spain; [de Miguel, Rosa; Montejano, Rocio; Esteban-Cantos, Andres; Cadinanos, Julen; Mayoral, Mario; Miguel Castro, Juan; Moreno, Victoria; Martin-Carbonero, Luz; Ramon Arribas, Jose] Hosp Univ La Paz IdiPAZ, Paseo de la Castellana 261, Madrid 28046, Spain; [Alejos, Belen] Inst Salud Carlos III, Av Monforte de Lemos 5, Madrid 28029, Spain; [Hernando, Asuncion] Univ Europea Madrid, Imas12, Calle Tajo S-N, Madrid 28670, Spain</t>
  </si>
  <si>
    <t>Pulido, F (corresponding author), 12 Octubre Imas12, Hosp Univ, Av Cordoba S-N, Madrid 28041, Spain.</t>
  </si>
  <si>
    <t>Sanchez-Azofra, M; Fernandez, I; Garcia-Buey, ML; Dominguez-Dominguez, L; Fernandez-Rodriguez, CM; Mancebo, A; Bonet, L; Ryan, P; Gea, F; Diaz-Sanchez, A; Garcia-Mayor, M; Martin-Carbonero, L; Castillo, P; Manzano, ML; Gonzalez-Moreno, L; Pulido, F; Gutierrez, ML; Moreno, JM; Garcia-Amengual, IM; Cuevas, G; Guerrero, A; Rivero-Fernandez, M; Portales, ME; Montes, ML; Olveira, A</t>
  </si>
  <si>
    <t>Hepatocellular carcinoma risk in hepatitis C stage-3 fibrosis after sustained virological response with direct-acting antivirals</t>
  </si>
  <si>
    <t>LIVER INTERNATIONAL</t>
  </si>
  <si>
    <t>[Sanchez-Azofra, Maria; Castillo, Pilar; Olveira, Antonio] La Paz Univ Hosp, Gastroenterol Dept, Madrid, Spain; [Fernandez, Inmaculada; Manzano, Maria L.] 12 Octubre Univ Hosp, Gastroenterol Dept, Madrid, Spain; [Garcia-Buey, Maria L.; Gonzalez-Moreno, Leticia] La Princesa Univ Hosp, Gastroenterol Dept, Madrid, Spain; [Dominguez-Dominguez, Lourdes; Pulido, Federico] 12 Octubre Univ Hosp, Internal Med Dept, HIV Unit, Madrid, Spain; [Dominguez-Dominguez, Lourdes; Pulido, Federico] Inst Invest Sanitaria Hosp, Madrid, Spain; [Fernandez-Rodriguez, Conrado M.; Gutierrez, Maria L.] Univ Rey Juan Carlos, Hosp Univ Fdn Alcorcon, Gastroenterol Dept, Madrid, Spain; [Mancebo, Antonio; Moreno, Jose M.] Albacete Univ Hosp, Gastroenterol Dept, Albacete, Spain; [Bonet, Lucia; Garcia-Amengual, Irene M.] Son Espases Univ Hosp, Gastroenterol Dept, Palma De Mallorca, Spain; [Ryan, Pablo; Cuevas, Guillermo] Infanta Leonor Univ Hosp, Internal Med Dept, HIV Unit, Madrid, Spain; [Gea, Francisco; Guerrero, Antonio] Ramon Y Cajal Univ Hosp, Gastroenterol Dept, Madrid, Spain; [Diaz-Sanchez, Antonio; Rivero-Fernandez, Miguel] Sureste Univ Hosp, Gastroenterol Dept, Arganda Del Rey, Spain; [Garcia-Mayor, Marian; Portales, Maria E.] Hosp Cent Def Gomez Ulla, Gastroenterol Dept, Madrid, Spain; [Martin-Carbonero, Luz; Montes, Maria L.] La Paz Univ Hosp, Internal Med Dept, HIV Unit, Madrid, Spain</t>
  </si>
  <si>
    <t>Fernandez-Rodriguez, CM (corresponding author), Fdn Alcorcon Univ Hosp, Gastroenterol Dept, Alcorcon, Spain.</t>
  </si>
  <si>
    <t>1478-3223</t>
  </si>
  <si>
    <t>Busto-Leis, JM; Servera-Negre, G; Mayor-Ibarguren, A; Sendagorta-Cudos, E; Feito-Rodriguez, M; Nuno-Gonzalez, A; Montero-Vega, MD; Herranz-Pinto, P</t>
  </si>
  <si>
    <t>Pityriasis rosea, COVID-19 and vaccination: new keys to understand an old acquaintance</t>
  </si>
  <si>
    <t>JOURNAL OF THE EUROPEAN ACADEMY OF DERMATOLOGY AND VENEREOLOGY</t>
  </si>
  <si>
    <t>[Busto-Leis, J. M.; Servera-Negre, G.; Mayor-Ibarguren, A.; Sendagorta-Cudos, E.; Feito-Rodriguez, M.; Nuno-Gonzalez, A.; Herranz-Pinto, P.] La Paz Univ Hosp, Dept Dermatol, Madrid, Spain; [Montero-Vega, M. D.] La Paz Univ Hosp, Dept Microbiol, Madrid, Spain</t>
  </si>
  <si>
    <t>Busto-Leis, JM (corresponding author), La Paz Univ Hosp, Dept Dermatol, Madrid, Spain.</t>
  </si>
  <si>
    <t>0926-9959</t>
  </si>
  <si>
    <t>AUG</t>
  </si>
  <si>
    <t>E489</t>
  </si>
  <si>
    <t>E491</t>
  </si>
  <si>
    <t>Nuno-Gonzalez, A; Magaletsky, K; Rodriguez, MF; Ibarguren, AM; Beato, MJ; Bravo, ER; Pinto, PH</t>
  </si>
  <si>
    <t>Palmoplantar erythrodysesthesia: a diagnostic sign of COVID-19</t>
  </si>
  <si>
    <t>[Nuno-Gonzalez, A.; Magaletsky, K.; Feito Rodriguez, M.; Mayor Ibarguren, A.; Herranz Pinto, P.] Hosp Univ La Paz, Dept Dermatol, Madrid, Spain; [Nuno-Gonzalez, A.; Magaletsky, K.; Feito Rodriguez, M.; Mayor Ibarguren, A.; Herranz Pinto, P.] Univ Autonoma Madrid, Fac Med, Madrid, Spain; [Beato, M. J.; Ruiz Bravo, E.] Hosp Univ La Paz, Dept Pathol, Madrid, Spain</t>
  </si>
  <si>
    <t>Nuno-Gonzalez, A (corresponding author), Hosp Univ La Paz, Dept Dermatol, Madrid, Spain.; Nuno-Gonzalez, A (corresponding author), Univ Autonoma Madrid, Fac Med, Madrid, Spain.</t>
  </si>
  <si>
    <t>APR</t>
  </si>
  <si>
    <t>E247</t>
  </si>
  <si>
    <t>E249</t>
  </si>
  <si>
    <t>Diaz-Menendez, M; Trigo, E; Borobia, AM; Arsuaga, M; de la Calle-Prieto, Fernando; Buckley, RD; Lago, M; Arribas, JR</t>
  </si>
  <si>
    <t>Presenting characteristics and outcomes of migrants in a cohort of hospitalized patients with COVID-19: Does the origin matter?</t>
  </si>
  <si>
    <t>TRAVEL MEDICINE AND INFECTIOUS DISEASE</t>
  </si>
  <si>
    <t>[Diaz-Menendez, Marta; Trigo, Elena; Arsuaga, Marta; de la Calle-Prieto, Fernando; Buckley, Rosa de Miguel; Lago, Mar] La Paz Carlos III Univ Hosp IdiPAZ, Natl Referral Unit Imported Trop Dis, Trop &amp; Travel Med Unit, Dept Infect Dis, Madrid, Spain; [Borobia, Alberto M.] La Paz Carlos III Univ Hosp IdiPAZ, Dept Clin Pharmacol, Madrid, Spain; [Arribas, Jose R.] Univ Autonoma Madrid, Dept Infect Dis, La Paz Carlos III Univ Hosp IdiPAZ, Madrid, Spain; [COVID HULP Working Grp] Univ Autonoma Madrid, La Paz Carlos III Univ Hosp IdiPAZ, Madrid, Spain</t>
  </si>
  <si>
    <t>Diaz-Menendez, M (corresponding author), La Paz Carlos III Univ Hosp IdiPAZ, Natl Referral Unit Imported Trop Dis, Trop &amp; Travel Med Unit, Dept Infect Dis, Madrid, Spain.</t>
  </si>
  <si>
    <t>1477-8939</t>
  </si>
  <si>
    <t>JUL-AUG</t>
  </si>
  <si>
    <t>Perez-Latorre, L; Berenguer, J; Mican, R; Montero, M; Cifuentes, C; Puig, T; Sanz, J; Ferrero, OL; de la Fuente, B; Rodriguez, C; Reus, S; Hernandez-Quero, J; Gaspar, G; Perez-Martinez, L; Garcia, C; Force, L; Veloso, S; De Miguel, M; Jarrin, I; Gonzalez-Garcia, J</t>
  </si>
  <si>
    <t>HIV/HBV coinfection: temporal trends and patient characteristics, Spain, 2002 to 2018</t>
  </si>
  <si>
    <t>EUROSURVEILLANCE</t>
  </si>
  <si>
    <t>[Perez-Latorre, Leire; Berenguer, Juan] Hosp Gen Univ Gregorio Maranon, Madrid, Spain; [Mican, Rafael; Gonzalez-Garcia, Juan] Hosp Univ La Paz, Madrid, Spain; [Montero, Marta] Hosp Univ La Fe, Valencia, Spain; [Cifuentes, Carmen] Hosp Son Llatzer, Son Ferriol, Spain; [Puig, Teresa] Hosp Arnau Vilanova, Lleida, Spain; [Sanz, Jose] Hosp Principe Asturias, Alcala De Henares, Spain; [Ferrero, Oscar L.] Hosp Basurto, Bilbao, Spain; [de la Fuente, Belen] Hosp Cabuenes, Gijon, Spain; [Rodriguez, Carmen] Ctr Sanitario Sandoval, Madrid, Spain; [Reus, Sergio] Hosp Gen Univ Alicante, Alicante, Spain; [Hernandez-Quero, Jose] Hosp Clin Univ San Cecilio, Granada, Spain; [Gaspar, Gabriel] Hosp Univ Getafe, Getafe, Spain; [Perez-Martinez, Laura] Hosp Gen La Rioja, Logrono, Spain; [Garcia, Coral] Hosp Univ Virgen de las Nieves, Granada, Spain; [Force, Luis] Hosp Mataro, Mataro, Spain; [Veloso, Sergio] Hosp Univ Joan XXIII, Tarragona, Spain; [De Miguel, Marta] Fdn SEIMC GESIDA, Madrid, Spain; [Jarrin, Inmaculada] Inst Salud Carlos III, Madrid, Spain</t>
  </si>
  <si>
    <t>Berenguer, J (corresponding author), Hosp Gen Univ Gregorio Maranon, Madrid, Spain.</t>
  </si>
  <si>
    <t>1025-496X</t>
  </si>
  <si>
    <t>JUN 24</t>
  </si>
  <si>
    <t>Arenzana, CB; Castanedo, LQ; Fernandez, CC; Rodriguez, DN; Pinto, PH; Hierro, ABD; Martin, AO; Ramirez, MLM</t>
  </si>
  <si>
    <t>Psoriasis and Liver Damage in HIV-Infected Patients</t>
  </si>
  <si>
    <t>CELLS</t>
  </si>
  <si>
    <t>[Busca Arenzana, Carmen; Delgado Hierro, Ana Belen; Montes Ramirez, Maria Luisa] La Paz Univ Hosp, HIV Unit, Dept Internal Med, Madrid 28046, Spain; [Quintana Castanedo, Lucia; Chiloeches Fernandez, Clara; Nieto Rodriguez, Daniel; Herranz Pinto, Pedro] La Paz Univ Hosp, Dept Dermatol, Madrid 28046, Spain; [Olveira Martin, Antonio] La Paz Univ Hosp, Dept Gastroenterol, Hepatol Unit, Madrid 28046, Spain</t>
  </si>
  <si>
    <t>Arenzana, CB (corresponding author), La Paz Univ Hosp, HIV Unit, Dept Internal Med, Madrid 28046, Spain.</t>
  </si>
  <si>
    <t>2073-4409</t>
  </si>
  <si>
    <t>Brochado-Kith, O; Martinez, I; Berenguer, J; Gonzalez-Garcia, J; Salguero, S; Sepulveda-Crespo, D; Diez, C; Hontanon, V; Ibanez-Samaniego, L; Perez-Latorre, L; Fernandez-Rodriguez, A; Jimenez-Sousa, MA; Resino, S</t>
  </si>
  <si>
    <t>HCV Cure With Direct-Acting Antivirals Improves Liver and Immunological Markers in HIV/HCV-Coinfected Patients</t>
  </si>
  <si>
    <t>FRONTIERS IN IMMUNOLOGY</t>
  </si>
  <si>
    <t>[Brochado-Kith, Oscar; Martinez, Isidoro; Salguero, Sergio; Sepulveda-Crespo, Daniel; Fernandez-Rodriguez, Amanda; angeles Jimenez-Sousa, Maria; Resino, Salvador] Ctr Nacl Microbiol Virol &amp; Inmunol Sanitarias Maja, Inst Salud Carlos 3, Unidad Infecc Viral Inmunidad, Madrid, Spain; [Berenguer, Juan; Diez, Cristina; Perez-Latorre, Leire] Hosp Gen Univ Gregorio Marano, Unidad Enfermedades Infecciosas VIH, Madrid, Spain; [Berenguer, Juan; Diez, Cristina; Ibanez-Samaniego, Luis; Perez-Latorre, Leire] Inst Invest Sanitaria Gregorio Mar, Madrid, Spain; [Gonzalez-Garcia, Juan; Hontanon, Victor] Hosp Univ La Paz, Serv Med Interna, Unidad VIH, Madrid, Spain; [Gonzalez-Garcia, Juan; Hontanon, Victor] Inst Invest Sanitaria Paz IdiPAZ, Madrid, Spain; [Salguero, Sergio] Hosp Univ Fnd Alcorcon, Unidad Analisis Clinicos, Alcorcon, Spain; [Ibanez-Samaniego, Luis] Hosp Gen Univ Gregorio Maranon, Serv Aparato Digestivo, Madrid, Spain; [Ibanez-Samaniego, Luis] Ctr Invest Biomedica Re, Madrid, Spain</t>
  </si>
  <si>
    <t>Martinez, I; Resino, S (corresponding author), Ctr Nacl Microbiol Virol &amp; Inmunol Sanitarias Maja, Inst Salud Carlos 3, Unidad Infecc Viral Inmunidad, Madrid, Spain.</t>
  </si>
  <si>
    <t>1664-3224</t>
  </si>
  <si>
    <t>AUG 23</t>
  </si>
  <si>
    <t>Berenguer, J; Diez, C; Martin-Vicente, M; Mican, R; Perez-Elias, MJ; Garcia-Fraile, LJ; Vidal, F; Suarez-Garcia, I; Podzamczer, D; Del Romero, J; Pulido, F; Iribarren, JA; Gutierrez, F; Poveda, E; Galera, C; Izquierdo, R; Asensi, V; Portilla, J; Lopez, JC; Arribas, JR; Moreno, S; Gonzalez-Garcia, J; Resino, S; Jarrin, I</t>
  </si>
  <si>
    <t>Prevalence and factors associated with SARS-CoV-2 seropositivity in the Spanish HIV Research Network Cohort</t>
  </si>
  <si>
    <t>CLINICAL MICROBIOLOGY AND INFECTION</t>
  </si>
  <si>
    <t>[Berenguer, Juan; Diez, Cristina; Lopez, Juan C.] Hosp Gen Univ Gregorio Maranon, IiSGM, Madrid, Spain; [Martin-Vicente, Maria; Resino, Salvador] Ctr Nacl Microbiol ISCIII, Majadahonda, Spain; [Mican, Rafael; Arribas, Jose R.; Gonzalez-Garcia, Juan] Hosp Univ La Paz, IdiPaz, Madrid, Spain; [Perez-Elias, Maria J.; Moreno, Santiago] Univ Alcala, Hosp Ramon y Cajal, IRYCIS, Madrid, Spain; [Garcia-Fraile, Lucio J.] Hosp Univ La Princesa, Madrid, Spain; [Vidal, Francisco] Univ Rovira &amp; Virgili, Hosp Univ Tarragona Joan XXIII, IISPV, Tarragona, Spain; [Suarez-Garcia, Ines] Univ Europea Madrid, Hosp Univ Infanta Sofia, FIIB HUIS HHEN, San Sebastian De Reyes, Spain; [Podzamczer, Daniel] Hosp Univ Bellvitge, Barcelona, Spain; [Del Romero, Jorge] Ctr Sandoval, Madrid, Spain; [Pulido, Federico] Univ Complutense Madrid, Hosp Univ 12 Octubre, Imas12, Madrid, Spain; [Iribarren, Jose A. .] Hosp Univ Donostia, II BioDonostia, San Sebastian, Spain; [Gutierrez, Felix] Univ Miguel Hernandez, Hosp Univ Elche, Elche, Spain; [Poveda, Eva] Galicia Hlth Res Inst IIS Galicia Sur Complexo Ho, SERGAS UVigo, Vigo, Spain; [Galera, Carlos] Hosp Univ Virgen de la Arrixaca, Murcia, Spain; [Izquierdo, Rebeca; Jarrin, Inmaculada] Ctr Nacl Epidemiol ISCIII, Madrid, Spain; [Asensi, Victor] Hosp Univ Cent Asturias, Oviedo, Spain; [Portilla, Joaquin] Hosp Gen Univ Alicante, Alicante, Spain</t>
  </si>
  <si>
    <t>Berenguer, J (corresponding author), Hosp Gregorio Maranon, Unidad Enfermedades Infecciosas VIH 4100, Doctor Esquerdo 46, Madrid 28007, Spain.</t>
  </si>
  <si>
    <t>1198-743X</t>
  </si>
  <si>
    <t>Kayi, I; Madran, B; Keske, S; Karanfil, O; Arribas, JR; Pshenichnaya, N; Petrosillo, N; Gonen, M; Ergonul, O</t>
  </si>
  <si>
    <t>The seroprevalence of SARS-CoV-2 antibodies among health care workers before the era of vaccination: a systematic review and meta-analysis</t>
  </si>
  <si>
    <t>[Kayi, Ilker] Koc Univ, Sch Med, Dept Publ Hlth, Istanbul, Turkey; [Madran, Bahar] Koc Univ, Sch Nursing, Dept Publ Hlth, Istanbul, Turkey; [Keske, Siran; Gonen, Mehmet; Ergonul, Onder] Koc Univ, Is Bank Res Ctr Infect Dis KUISCID, Istanbul, Turkey; [Keske, Siran; Ergonul, Onder] Koc Univ, Sch Med, Dept Infect Dis &amp; Clin Microbiol, Istanbul, Turkey; [Karanfil, Ozge] Koc Univ, Coll Adm Sci &amp; Econ, Dept Operat Management, Istanbul, Turkey; [Arribas, Jose Ramon] La Paz Hosp, Dept Internal Med, Infect Dis Unit, Madrid, Spain; [Pshenichnaya, Natalia] Cent Res Inst Epidemiol, Clin Dept Infect Pathol, Moscow, Russia; [Petrosillo, Nicola] Natl Inst Infect DiseasesL L Spallanzani, IRCCS, Rome, Italy; [Gonen, Mehmet] Koc Univ, Coll Engn, Dept Ind Engn, Istanbul, Turkey</t>
  </si>
  <si>
    <t>Ergonul, O (corresponding author), Koc Univ, Sch Med, Istanbul, Turkey.</t>
  </si>
  <si>
    <t>SEP</t>
  </si>
  <si>
    <t>Rodriguez-Bano, J; Pachon, O; Carratala, J; Ryan, P; Jarrin, I; Yllescas, M; Arribas, JR; Berenguer, J</t>
  </si>
  <si>
    <t>Treatment with tocilizumab or corticosteroids for COVID-19 patients with hyperinflammatory state: a multicentre cohort study (SAM-COVID-19)</t>
  </si>
  <si>
    <t>[Rodriguez-Bano, Jesus] Hosp Univ Virgen Macarena, Unidad Clin Enfermedades Infecciosas Microbiol &amp;, Seville, Spain; [Rodriguez-Bano, Jesus; Pachon, Onimo] Univ Seville, Dept Med, Seville, Spain; [Rodriguez-Bano, Jesus; Pachon, Onimo] Inst Biomed Sevilla IBiS, Seville, Spain; [Pachon, Onimo] Hosp Univ Virgen del Rocio, Unidad Clin Enfermedades Infecciosas Microbiol &amp;, Seville, Spain; [Carratala, Jordi] Hosp Univ Bellvitge, Serv Malalties Infeccioses, Barcelona, Spain; [Carratala, Jordi] Inst Invest Biomed Bellvitge IDIBELL, Barcelona, Spain; [Carratala, Jordi] Univ Barcelona, Barcelona, Spain; [Ryan, Pablo] Hosp Univ Infanta Leonor, Serv Med Interna, Madrid, Spain; [Jarrin, Inmaculada] Inst Salud Carlos III, Ctr Nacl Epidemiol, Madrid, Spain; [Yllescas, Maria] Fdn SEIMC GeSIDA, Madrid, Spain; [Ramon Arribas, Jose] Hosp Univ La Paz, IdiPAZ, Serv Med Interna, Unidad Enfermedades Infecciosas, Madrid, Spain; [Ramon Arribas, Jose] Hosp Univ La Paz, Inst Invest, Madrid, Spain; [Berenguer, Juan] Hosp Gen Univ Gregorio Maranon, Serv Microbiol Clin &amp; Enfermedades Infecciosas, Madrid, Spain; [Berenguer, Juan] Inst Invest Sanitaria Gregorio Maranon IiSGM, Madrid, Spain</t>
  </si>
  <si>
    <t>Rodriguez-Bano, J (corresponding author), Hosp Univ Virgen Macarena, Serv Enfermedades Infecciosas, Avda Dr Fedriani 3, Seville 41009, Spain.</t>
  </si>
  <si>
    <t>FEB</t>
  </si>
  <si>
    <t>Brochado, O; Martinez, I; Berenguer, J; Medrano, L; Gonzalez-Garcia, J; Jimenez-Sousa, MA; Carrero, A; Hontanon, V; Navarro, J; Guardiola, JM; Fernandez-Rodriguez, A; Resino, S</t>
  </si>
  <si>
    <t>HCV eradication with IFN-based therapy does not completely restore gene expression in PBMCs from HIV/HCV-coinfected patients</t>
  </si>
  <si>
    <t>JOURNAL OF BIOMEDICAL SCIENCE</t>
  </si>
  <si>
    <t>[Brochado, Oscar; Martinez, Isidoro; Medrano, Luz; Jimenez-Sousa, Maria Angeles; Fernandez-Rodriguez, Amanda; Resino, Salvador] Inst Salud Carlos III, Ctr Nacl Microbiol, Unidad Infecc Viral &amp; Inmunidad, Campus Majadahonda,Carretera Majadahonda Pozuelo, Majadahonda Madrid 28220, Spain; [Berenguer, Juan; Carrero, Ana] Hosp Gen Univ Gregorio Maranon, Unidad Enfermedades Infecciosas VIH, Madrid, Spain; [Berenguer, Juan; Carrero, Ana] Inst Invest Sanitaria Gregorio Maranon, Madrid, Spain; [Gonzalez-Garcia, Juan; Hontanon, Victor] Hosp Univ La Paz, Serv Med Interna, Unidad VIH, Madrid, Spain; [Gonzalez-Garcia, Juan; Hontanon, Victor] Inst Invest Sanit La Paz IdiPAZABB, Madrid, Spain; [Navarro, Jordi] Hosp Univ Vall DHebron, Serv Enfermedades Infecciosas, Barcelona, Spain; [Navarro, Jordi] Inst Recerca Vall DHebron, Barcelona, Spain; [Guardiola, Josep M.] Hosp Santa Creu &amp; Sant Pau, Barcelona, Spain</t>
  </si>
  <si>
    <t>Martinez, I; Resino, S (corresponding author), Inst Salud Carlos III, Ctr Nacl Microbiol, Unidad Infecc Viral &amp; Inmunidad, Campus Majadahonda,Carretera Majadahonda Pozuelo, Majadahonda Madrid 28220, Spain.</t>
  </si>
  <si>
    <t>1021-7770</t>
  </si>
  <si>
    <t>MAR 30</t>
  </si>
  <si>
    <t>Chaparro, M; Rey, IB; Fernandez-Salgado, E; Garcia, JG; Ramos, L; Palomares, MTDL; Arguelles, E; Flores, EI; Cabelo, M; Iturria, SR; Ortiz, AN; Charro, M; Ginard, D; Sadornil, CD; Ochoa, OM; David, B; Iyo, E; Casbas, AG; de la Piscina, PR; Bosca-Watts, MM; Arroyo, M; Garcia, MJ; Hinojosa, E; Gordillo, J; Montiel, PM; Jimenez, BV; Ivorra, CQ; Moron, JMV; Huguet, JM; Lama, YG; Santos, AIM; Amo, VM; Arranz, MDM; Bermejo, F; Cadilla, JM; Salazar, PF; Novella, C; Vispo, E; Barreiro-de Acosta, M; Gisbert, JP</t>
  </si>
  <si>
    <t>Influence of Crohn's Disease phenotype in the retention rate of ustekinumab treatment: SUSTAIN Study</t>
  </si>
  <si>
    <t>JOURNAL OF CROHNS &amp; COLITIS</t>
  </si>
  <si>
    <t>[Chaparro, M.; Gisbert, J. P.] Univ Autonoma Madrid, Hosp Univ La Princesa, Inst Invest Sanitaria Princesa IIS IP, Madrid, Spain; [Chaparro, M.; Gisbert, J. P.] Ctr Invest Biomed Red Enfermedades Hepat &amp; Digest, Gastroenterol, Madrid, Spain; [Baston Rey, I.; Barreiro-de Acosta, M.] Complejo Hosp Univ Santiago, Gastroenterol, Santiago De Compostela, Spain; [Fernandez-Salgado, E.] Compleo Hosp Pontevedra, Gastroenterol, Pontevedra, Spain; [Gonzalez Garcia, J.] Hosp Publ Comarcal Inmaculada, Gastroenterol, Almeria, Spain; [Ramos, L.] Hosp Univ Canarias, Gastroenterol, Tenerife, Spain; [Diz-Lois Palomares, M. T.] Hosp Univ A Coruna, Gastroenterol, La Coruna, Spain; [Arguelles, E.] Univ Seville, Gastroenterol, Hosp Univ Virgen Macarena, Fac Med, Seville, Spain; [Iglesias Flores, E.] Univ Cordoba, Hosp Univ Reina Sofia, Inst Maimonides Invest Biomed Cordoba, Gastroenterol, Cordoba, Spain; [Cabelo, M.] Hosp Univ Virgen Valme, Gastroenterol, Seville, Spain; [Rubio Iturria, S.] Compleo Hosp Navarra, Gastroenterol, Pamplona, Spain; [Nunez Ortiz, A.] Hosp Univ Virgen Rocio, Gastroenterol, Seville, Spain; [Charro, M.] Hosp Barbastro, Gastroenterol, Barbastro, Spain; [Ginard, D.] Hosp Univ Son Espases, Gastroenterol, Palma de Mallorca, Spain; [Duenas Sadornil, C.] Hosp San Pedro Alcantara, Gastroenterol, Caceres, Spain; [Merino Ochoa, O.] Hosp Univ Cruces, Gastroenterol, Baracaldo, Spain; [David, B.] Hosp Univ Girona Doctor Josep Trueta, Gastroenterol, Girona, Spain; [Iyo, E.] Hosp Comarcal Inca, Gastroenterol, Inca, Spain; [Gutierrez Casbas, A.] Hosp Gen Univ Alicante, Inst Invest Sanitaria &amp; Biomed Alicante ISABIAL, Alicante, Spain; [Gutierrez Casbas, A.] Ctr Invest Biomed Red Enfermedades Hepat &amp; Digest, Gastroenterol, Alicante, Spain; [Ramirez de la Piscina, P.] Hosp Univ Araba Txagorritxu, Gastroenterol, Araba Txagorritxu, Spain; [Bosca-Watts, M. M.] Hosp Clin Univ Valencia, Gastroenterol, Valencia, Spain; [Arroyo, M.] Hosp Clin Univ Lozano Blesa, Gastroenterol, Zaragoza, Spain; [Garcia, M. J.] Hosp Univ Marques Valdecilla IDIVAL, Gastroenterol, Santander, Spain; [Hinojosa, E.] Hosp Manises, Gastroenterol, Manises, Spain; [Gordillo, J.] Hosp Santa Creu &amp; Sant Pau, Gastroenterol, Barcelona, Spain; [Martinez Montiel, P.] Hosp Univ 12 Octubre, Gastroenterol, Madrid, Spain; [Velayos Jimenez, B.] Hosp Clin Univ Valladolid, Gastroenterol, Valladolid, Spain; [Quilez Ivorra, C.] Hosp Marina Baixa, Gastroenterol, Villajoyosa, Spain; [Vazque Moron, J. M.] Hosp Univ Juan Ramon Jimenez, Gastroenterol, Huelva, Spain; [Huguet, J. M.] Hosp Gen Univ Valencia, Gastroenterol, Valencia, Spain; [Gonzalez Lama, Y.] Hosp Univ Puerta Hierro, Gastroenterol, Majadabonda, Spain; [Munagorri Santos, A. I.] Hosp Univ Donostia, Gastroenterol, San Sebastian, Spain; [Amo, V. M.] Hosp Reg Malaga, Gastroenterol, Malaga, Spain; [Martin Arranz, M. D.] Univ Autonoma Madrid, Gastroenterol, Hosp Univ La Paz, Inst Invest Sanitaria Hosp La Paz IdiPaz,Fac Med, Madrid, Spain; [Bermejo, F.] Hosp Univ Fuenlabrada, Gastroenterol, Inst Invest Sanitaria Hosp La Paz IdiPaz, Madrid, Spain; [Martinez Cadilla, J.] Hosp Alvaro Cunqueiro, Gastroenterol, Vigo, Spain; [Fradejas Salazar, P.] Hosp Virgen Concha, Gastroenterol, Zamora, Spain; [Novella, C.; Vispo, E.] Janssen Med Dept, Gastroenterol, Madrid, Spain</t>
  </si>
  <si>
    <t>1873-9946</t>
  </si>
  <si>
    <t>S299</t>
  </si>
  <si>
    <t>S300</t>
  </si>
  <si>
    <t>Olender, SA; Perez, KK; Go, AS; Balani, B; Price-Haywood, EG; Shah, NS; Wang, S; Walunas, TL; Swaminathan, S; Slim, J; Chin, B; De Wit, S; Ali, SM; Viladomiu, AS; Robinson, P; Gottlieb, RL; Tsang, TYO; Lee, IH; Hu, H; Haubrich, RH; Chokkalingam, AP; Lin, LJ; Zhong, LJ; Bekele, BN; Mera-Giler, R; Phulpin, C; Edgar, H; Gallant, J; Diaz-Cuervo, H; Smith, LE; Osinusi, AO; Brainard, DM; Bernardino, JI</t>
  </si>
  <si>
    <t>Remdesivir for Severe Coronavirus Disease 2019 (COVID-19) Versus a Cohort Receiving Standard of Care</t>
  </si>
  <si>
    <t>CLINICAL INFECTIOUS DISEASES</t>
  </si>
  <si>
    <t>[Olender, Susan A.] Columbia Univ, Dept Internal Med, Div Infect Dis, Irving Med Ctr, New York, NY USA; [Perez, Katherine K.] Houston Methodist, Houston, TX USA; [Go, Alan S.] Kaiser Permanente Northern Calif, Div Res, Oakland, CA USA; [Balani, Bindu] Hackensack Univ, Med Ctr, Hackensack, NJ USA; [Price-Haywood, Eboni G.] Ochsner Hlth Syst, New Orleans, LA USA; [Price-Haywood, Eboni G.] Ochsner Clin Sch, New Orleans, LA USA; [Shah, Nirav S.] NorthShore Univ Hlth Syst, Evanston, IL USA; [Wang, Su] RWJBarnabas Med Grp, St Barnabas Med Ctr, Livingston, NJ USA; [Walunas, Theresa L.] Northwestern Univ, Feinberg Sch Med, Chicago, IL 60611 USA; [Swaminathan, Shobha] Rutgers New Jersey Med Sch, Newark, NJ USA; [Slim, Jihad] St Michaels LLC, Prime Healthcare Serv, Newark, NJ USA; [Chin, BumSik] Natl Med Ctr, Seoul, South Korea; [De Wit, Stephane] CHU St Pierre, NEAT ID Fdn, Brussels, Belgium; [Ali, Shamim M.] Chelsea &amp; Westminster Hosp, NEAT ID Fdn, London, England; [Ali, Shamim M.] Moi Univ, Sch Med, Eldoret, Kenya; [Viladomiu, Alex Soriano] Univ Barcelona, Hosp Clin Barcelona, IDIBAPS, Barcelona, Spain; [Robinson, Philip] Hoag Mem Hosp, Newport Beach, CA USA; [Gottlieb, Robert L.] Baylor Univ, Med Ctr Dallas, Dallas, TX USA; [Gottlieb, Robert L.] Baylor Scott &amp; White Hlth, Dallas, TX USA; [Tsang, Tak Yin Owen] Princess Margaret Hosp, Kwai Chung, Hong Kong, Peoples R China; [Lee, I-Heng; Haubrich, Richard H.; Chokkalingam, Anand P.; Lin, Lanjia; Zhong, Lijie; Bekele, B. Nebiyou; Mera-Giler, Robertino; Gallant, Joel; Smith, Lindsey E.; Osinusi, Anu O.; Brainard, Diana M.] Gilead Sci, Foster City, CA USA; [Hu, Hao] Gilead Sci, Causeway Bay, Hong Kong, Peoples R China; [Phulpin, Chloe; Edgar, Holly] Gilead Sci, Stockley Pk, Uxbridge, Middx, England; [Diaz-Cuervo, Helena] Gilead Sci, Madrid, Spain; [Bernardino, Jose, I] Hosp La Paz, IdiPAZ, Madrid, Spain</t>
  </si>
  <si>
    <t>Haubrich, RH (corresponding author), Gilead Sci Inc, 333 Lakeside Dr, Foster City, CA 94404 USA.</t>
  </si>
  <si>
    <t>1058-4838</t>
  </si>
  <si>
    <t>DEC 1</t>
  </si>
  <si>
    <t>E4166</t>
  </si>
  <si>
    <t>E4174</t>
  </si>
  <si>
    <t>Carrero, A; Berenguer, J; Hontanon, V; Guardiola, JM; Navarro, J; von Wichmann, MA; Tellez, MJ; Quereda, C; Santos, I; Sanz, J; Galindo, MJ; Hernandez-Quero, J; Jimenez-Sousa, MA; Perez-Latorre, L; Bellon, JM; Resino, S; Esteban, H; Martinez, E; Gonzalez-Garcia, J</t>
  </si>
  <si>
    <t>Effects of Hepatitis C Virus (HCV) Eradication on Bone Mineral Density in Human Immunodeficiency Virus/HCV-Coinfected Patients</t>
  </si>
  <si>
    <t>[Carrero, Ana; Berenguer, Juan; Perez-Latorre, Leire; Bellon, Jose M.] Hosp Gen Univ Gregorio Maranon, Madrid, Spain; [Carrero, Ana; Berenguer, Juan; Perez-Latorre, Leire; Bellon, Jose M.] Inst Invest Sanitaria Gregorio Maranon, Madrid, Spain; [Hontanon, Victor; Gonzalez-Garcia, Juan] Hosp Univ La Paz, Madrid, Spain; [Hontanon, Victor; Gonzalez-Garcia, Juan] Inst Invest Sanitaria La Paz, Madrid, Spain; [Guardiola, Josep M.] Hosp Santa Creu &amp; Sant Pau, Barcelona, Spain; [Navarro, Jordi] Hosp Univ Vall dHebron, Barcelona, Spain; [von Wichmann, Miguel A.] Hosp Univ Donostia, San Sebastian, Spain; [Tellez, Maria J.] Hosp Clin San Carlos, Madrid, Spain; [Quereda, Carmen] Hosp Univ Ramon y Cajal, Madrid, Spain; [Santos, Ignacio] Hosp Univ La Princesa, Madrid, Spain; [Sanz, Jose] Hosp Univ Principe Asturias, Alcala De Henares, Spain; [Galindo, Maria J.] Hosp Clin Univ Valencia, Valencia, Spain; [Hernandez-Quero, Jose] Hosp Univ San Cecilio, Granada, Spain; [Jimenez-Sousa, Maria A.; Resino, Salvador] Inst Salud Carlos III, Ctr Nacl Microbiol, Madrid, Spain; [Esteban, Herminia] Fdn SEIMC GESIDA, Madrid, Spain; [Martinez, Esteban] Hosp Clin Barcelona, Barcelona, Spain</t>
  </si>
  <si>
    <t>E2026</t>
  </si>
  <si>
    <t>E2033</t>
  </si>
  <si>
    <t>Berenguer, J; Borobia, AM; Ryan, P; Rodriguez-Bano, J; Bellon, JM; Jarrin, I; Carratala, J; Pachon, J; Carcas, AJ; Yllescas, M; Arribas, JR</t>
  </si>
  <si>
    <t>Development and validation of a prediction model for 30-day mortality in hospitalised patients with COVID-19: the COVID-19 SEIMC score</t>
  </si>
  <si>
    <t>THORAX</t>
  </si>
  <si>
    <t>[Berenguer, Juan] Hosp Gen Univ Gregorio Maranon, Inst Invest Sanitaria Gregorio Maranon IiSGM, Clin Microbiol &amp; Infect Dis, Madrid, Spain; [Borobia, Alberto M.; Carcas, Antonio J.] Univ Autonoma Madrid, Inst Invest Hosp Univ La Paz IdiPAZ, Hosp Univ La Paz, Clin Pharmacol, Madrid, Spain; [Ryan, Pablo] Hosp Univ Infanta Leonor, Inst Invest Sanitaria Gregorio Maranon IiSGM, Internal Med Serv, Infect Dis, Madrid, Spain; [Rodriguez-Bano, Jesus] Univ Seville, Hosp Univ Virgen Macarena, Inst Biomed Sevilla IBiS, Infect Dis &amp; Microbiol Unit,Dept Med, Seville, Spain; [Bellon, Jose M.] Hosp Gen Univ Gregorio Maranon, Inst Invest Sanitaria Gregorio Maranon IiSGM, Fdn Invest Biomed, Madrid, Spain; [Jarrin, Inmaculada] Inst Hlth Carlos III, Natl Ctr Epidemiol, Madrid, Comunidad De Ma, Spain; [Carratala, Jordi] Univ Barcelona, Hosp Univ Bellvitge, Inst Invest Biomed Bellvitge IDIBELL, Infect Dis, Barcelona, Spain; [Pachon, Jeronimo] Univ Seville, Hosp Univ Virgen del Rocio, Inst Biomed Sevilla IBiS, Dept Med,Infect Dis, Seville, Spain; [Yllescas, Maria] Fdn SEIMC GESIDA, Madrid, Spain; [Arribas, Jose R.] Hosp Univ La Paz, Inst Invest Hosp Univ La Paz IdiPAZ, Infect Dis Unit, Internal Med Serv, Madrid, Spain</t>
  </si>
  <si>
    <t>Berenguer, J (corresponding author), Hosp Gen Univ Gregorio Maranon, Infect Dis, Madrid 28007, Spain.</t>
  </si>
  <si>
    <t>0040-6376</t>
  </si>
  <si>
    <t>Martinez-Ales, G; Domingo-Relloso, A; Arribas, JR; Quintana-Diaz, M; Hernan, MA</t>
  </si>
  <si>
    <t>Critical Care Requirements Under Uncontrolled Transmission of SARS-CoV-2</t>
  </si>
  <si>
    <t>AMERICAN JOURNAL OF PUBLIC HEALTH</t>
  </si>
  <si>
    <t>[Martinez-Ales, Gonzalo] Columbia Univ, Dept Epidemiol, Mailman Sch Publ Hlth, 722 W 168th St,Suite 712, New York, NY 10032 USA; [Domingo-Relloso, Arce] Carlos III Hlth Inst, Natl Ctr Epidemiol, Madrid, Spain; [Domingo-Relloso, Arce] Columbia Univ, Mailman Sch Publ Hlth, Dept Environm Hlth Sci, New York, NY 10032 USA; [Arribas, Jose R.; Quintana-Diaz, Manuel] La Paz Univ Hosp, Inst Invest Hosp Univ, Madrid, Spain; [Quintana-Diaz, Manuel] Univ Autonoma Madrid, Sch Med, Madrid, Spain; [Hernan, Miguel A.] Harvard TH Chan Sch Publ Hlth, Harvard MIT Div Hlth Sci &amp; Technol, Dept Epidemiol, Boston, MA USA; [Hernan, Miguel A.] Harvard TH Chan Sch Publ Hlth, Harvard MIT Div Hlth Sci &amp; Technol, Dept Biostat, Boston, MA USA</t>
  </si>
  <si>
    <t>Martinez-Ales, G (corresponding author), Columbia Univ, Dept Epidemiol, Mailman Sch Publ Hlth, 722 W 168th St,Suite 712, New York, NY 10032 USA.</t>
  </si>
  <si>
    <t>0090-0036</t>
  </si>
  <si>
    <t>Feito-Rodriguez, M; Mayor-Ibarguren, A; Camara-Hijon, C; Montero-Vega, D; Servera-Negre, G; Ruiz-Bravo, E; Nozal, P; Rodriguez-Peralto, JL; Enguita, AB; Bravo-Gallego, LY; Granados-Fernandez, M; Fernandez-Alcalde, C; Fernandez-Heredero, A; Alonso-Riano, M; Jimenez-Yuste, V; Nuno-Gonzalez, A; De Lucas-Laguna, R; Lopez-Granados, E; Herranz-Pinto, P</t>
  </si>
  <si>
    <t>Chilblain-like lesions and COVID-19 infection: A prospective observational study at Spain's ground zero</t>
  </si>
  <si>
    <t>JOURNAL OF THE AMERICAN ACADEMY OF DERMATOLOGY</t>
  </si>
  <si>
    <t>[Feito-Rodriguez, Marta; Mayor-Ibarguren, Ander; Servera-Negre, Guillermo; Nuno-Gonzalez, Almudena; De Lucas-Laguna, Raul; Herranz-Pinto, Pedro] La Paz Univ Hosp, Dept Dermatol, Paseo Castellana 261, Madrid 28046, Spain; [Camara-Hijon, Carmen; Nozal, Pilar; Bravo-Gallego, Luz Yadira; Jimenez-Yuste, Victor; Lopez-Granados, Eduardo] La Paz Univ Hosp, Dept Clin Immunol, Madrid, Spain; [Montero-Vega, Dolores] La Paz Univ Hosp, Dept Microbiol, Madrid, Spain; [Ruiz-Bravo, Elena] La Paz Univ Hosp, Dept Pathol, Madrid, Spain; [Rodriguez-Peralto, Jose Luis; Enguita, Ana Belen; Alonso-Riano, Marina] Doce Octubre Univ Hosp, Dept Pathol, Madrid, Spain; [Granados-Fernandez, Mari; Fernandez-Alcalde, Celia] La Paz Univ Hosp, Dept Ophthalmol, Madrid, Spain; [Fernandez-Heredero, Alvaro] La Paz Univ Hosp, Dept Vasc Surg, Madrid, Spain; [Herranz-Pinto, Pedro] La Paz Univ Hosp, Dept Hematol, Madrid, Spain</t>
  </si>
  <si>
    <t>Feito-Rodriguez, M (corresponding author), La Paz Univ Hosp, Dept Dermatol, Paseo Castellana 261, Madrid 28046, Spain.</t>
  </si>
  <si>
    <t>0190-9622</t>
  </si>
  <si>
    <t>Esteban-Cantos, A; Rodriguez-Centeno, J; Barruz, P; Alejos, B; Saiz-Medrano, G; Nevado, J; Martin, A; Gaya, F; De Miguel, R; Bernardino, JI; Montejano, R; Mena-Garay, B; Cadinanos, J; Florence, E; Mulcahy, F; Banhegyi, D; Antinori, A; Pozniak, A; Wallet, C; Raffi, F; Rodes, B; Arribas, JR</t>
  </si>
  <si>
    <t>Epigenetic age acceleration changes 2 years after antiretroviral therapy initiation in adults with HIV: a substudy of the NEAT001/ANRS143 randomised trial</t>
  </si>
  <si>
    <t>LANCET HIV</t>
  </si>
  <si>
    <t>[Esteban-Cantos, Andres; Rodriguez-Centeno, Javier; Saiz-Medrano, Gabriel; Martin, Artur; De Miguel, Rosa; Bernardino, Jose, I; Montejano, Rocio; Mena-Garay, Beatriz; Cadinanos, Julen; Rodes, Berta; Arribas, Jose R.] Hosp Univ La Paz IdiPAZ, HIV AIDS &amp; Infect Dis Res Grp, Madrid, Spain; [Barruz, Pilar; Nevado, Julian] Hosp Univ La Paz IdiPAZ, Genom Lab, Madrid, Spain; [Gaya, Francisco] Hosp Univ La Paz IdiPAZ, Biostat Unit, Madrid, Spain; [De Miguel, Rosa; Bernardino, Jose, I; Montejano, Rocio; Cadinanos, Julen; Arribas, Jose R.] Hosp Univ La Paz IdiPAZ, Dept Internal Med, Infect Dis Unit, Madrid, Spain; [Alejos, Belen] Inst Salud Carlos III, Madrid, Spain; [Florence, Eric] Inst Trop Med, Antwerp, Belgium; [Mulcahy, Fiona] St James Hosp, Dublin, Ireland; [Banhegyi, Denes] Szent Laszlo Hosp, Budapest, Hungary; [Antinori, Andrea] Natl Inst Infect Dis Lazzaro Spallanzani IRCCS, Rome, Italy; [Pozniak, Anton] Chelsea &amp; Westminster Hosp, London, England; [Wallet, Cedrick] Univ Bordeaux, CHU Bordeaux, Bordeaux Populat Hlth Res Ctr, INSERM, Bordeaux, France; [Raffi, Francois] Nantes Univ, Univ Hosp, Nantes, France; [Raffi, Francois] Nantes Univ, INSERM, CIC 1413, Nantes, France</t>
  </si>
  <si>
    <t>Arribas, JR (corresponding author), Hosp La Paz, Infect Dis Unit, Internal Med Serv, IdiPAZ, Madrid 28046, Spain.</t>
  </si>
  <si>
    <t>2352-3018</t>
  </si>
  <si>
    <t>e197</t>
  </si>
  <si>
    <t>e205</t>
  </si>
  <si>
    <t>Orkin, C; Oka, S; Philibert, P; Brinson, C; Bassa, A; Gusev, D; Degen, O; Garcia, JG; Morell, EB; Tan, DHS; D'Amico, R; Dorey, D; Griffith, S; Thiagarajah, S; St Clair, M; Van Solingen-Ristea, R; Crauwels, H; Ford, SL; Patel, P; Chounta, V; Vanveggel, S; Cutrell, A; Van Eygen, V; Vandermeulen, K; Margolis, DA; Smith, KY; Spreen, WR</t>
  </si>
  <si>
    <t>Long-acting cabotegravir plus rilpivirine for treatment in adults with HIV-1 infection: 96-week results of the randomised, open-label, phase 3 FLAIR study</t>
  </si>
  <si>
    <t>[Orkin, Chloe] Queen Mary Univ, Dept Immunobiol, London E1 1BB, England; [Oka, Shinichi] Natl Ctr Global Hlth &amp; Med, AIDS Clin Ctr, Tokyo, Japan; [Philibert, Patrick] Hop Europeen, Dept Internal Med &amp; Infect Dis, Marseille, France; [Brinson, Cynthia] Cent Texas Clin Res, Austin, TX USA; [Bassa, Ayesha] Mzansi Eth Res Ctr, Middelburg, South Africa; [Gusev, Denis] State Med Ctr Prevent &amp; Control AIDS &amp; Infect Dis, St Petersburg, Russia; [Gusev, Denis] St Petersburg State Budgetary Hlth Care Inst, St Petersburg, Russia; [Degen, Olaf] Univ Med Ctr Hamburg Eppendorf, Infect Dis Unit, Outpatient Ctr, Hamburg, Germany; [Garcia, Juan Gonzalez] Hosp Univ La Paz, Hosp La Paz Inst Hlth Res, Dept Internal Med, Madrid, Spain; [Morell, Enrique Bernal] Hosp Gen Univ Reina Sofia, Secc Enfermedades Infecciosas, Murcia, Spain; [Tan, Darrell H. S.] St Michaels Hosp, Div Infect Dis, Dept Med, Toronto, ON, Canada; [D'Amico, Ronald; Griffith, Sandy; Patel, Parul; Margolis, David A.; Smith, Kimberly Y.; Spreen, William R.] ViiV Healthcare, Res &amp; Dev, Res Triangle Pk, NC USA; [St Clair, Marty] ViiV Healthcare, Translat Med Res, Res Triangle Pk, NC USA; [Cutrell, Amy] ViiV Healthcare, Res Stat, Res Triangle Pk, NC USA; [Dorey, David] GlaxoSmithKline, Biostat, Mississauga, ON, Canada; [Thiagarajah, Shanker] GlaxoSmithKline, SMG Pharma Safety, Res Triangle Pk, NC USA; [Ford, Susan L.] GlaxoSmithKline, Clin Pharmacol, Res Triangle Pk, NC USA; [Van Solingen-Ristea, Rodica; Crauwels, Herta; Van Eygen, Veerle; Vandermeulen, Kati] Janssen Res &amp; Dev, Infect Dis &amp; Vaccines, Beerse, Belgium; [Vanveggel, Simon] Janssen Res &amp; Dev, Global Dev, Beerse, Belgium; [Chounta, Vasiliki] ViiV Healthcare, Hlth Outcomes Team, Brentford, England</t>
  </si>
  <si>
    <t>Orkin, C (corresponding author), Queen Mary Univ, Dept Immunobiol, London E1 1BB, England.</t>
  </si>
  <si>
    <t>e185</t>
  </si>
  <si>
    <t>e196</t>
  </si>
  <si>
    <t>Gutierrez-Gutierrez, B; del Toro, MD; Borobia, AM; Carcas, A; Jarrin, I; Yllescas, M; Ryan, P; Pachon, J; Carratala, J; Berenguer, J; Arribas, JR; Rodriguez-Bano, J</t>
  </si>
  <si>
    <t>Identification and validation of clinical phenotypes with prognostic implications in patients admitted to hospital with COVID-19: a multicentre cohort study</t>
  </si>
  <si>
    <t>LANCET INFECTIOUS DISEASES</t>
  </si>
  <si>
    <t>[Gutierrez-Gutierrez, Belen; Rodriguez-Bano, Jesus] Hosp Univ Virgen Macarena, Unidad Clin Enfermedades Infecc Microbiol &amp; Med P, Seville, Spain; [Gutierrez-Gutierrez, Belen; Pachon, Jeronimo; Rodriguez-Bano, Jesus] Univ Seville, Dept Med, Seville, Spain; [Gutierrez-Gutierrez, Belen; Dolores del Toro, Maria; Pachon, Jeronimo; Rodriguez-Bano, Jesus] Inst Biomed Sevilla, Seville, Spain; [Borobia, Alberto M.; Carcas, Antonio] Univ Autonoma Madrid, Hosp Univ La Paz, Dept Farmacol Clin, Madrid, Spain; [Borobia, Alberto M.; Carcas, Antonio; Arribas, Jose Ramon] Inst Invest La Paz, Madrid, Spain; [Jarrin, Inmaculada] Inst Salud Carlos III, Ctr Nacl Epidemiol, Madrid, Spain; [Yllescas, Maria] Fdn SEIMC, GeSIDA, Madrid, Spain; [Ryan, Pablo] Hosp Univ Infanta Leonor, Serv Med Interne, Madrid, Spain; [Pachon, Jeronimo] Hosp Univ Virgen Rocio, Unidad Clin Enfermedades Infecc Microbiol &amp; Med P, Seville, Spain; [Carratala, Jordi] Hosp Univ Bellvitge, Serv Malalties Infecc, Barcelona, Spain; [Carratala, Jordi] Inst Invest Biomed Bellvitge, Barcelona, Spain; [Carratala, Jordi] Univ Barcelona, Barcelona, Spain; [Berenguer, Juan] Hosp Gen Univ Gregorio Maranon, Serv Microbiol Clin &amp; Enfermedades Infecc, Madrid, Spain; [Berenguer, Juan] Inst Invest Sanitaria Gregorio Maranon, Madrid, Spain; [Arribas, Jose Ramon] Hosp Univ La Paz, Serv Med Sterna, Unidad Enfermedades Infecc, Madrid, Spain</t>
  </si>
  <si>
    <t>Rodriguez-Bano, J (corresponding author), Hosp Univ Virgen Macarena, Serv Enfermedades Infecc, Seville 41009, Spain.</t>
  </si>
  <si>
    <t>1473-3099</t>
  </si>
  <si>
    <t>Sepulveda-Crespo, D; Diez, C; Hontanon, V; Berenguer, J; Gonzalez-Garcia, J; Ibanez-Samaniego, L; Llop, E; Perez-Latorre, L; Busca, C; Olveira, A; Martinez, J; Yelamos, MB; Gomez, J; Resino, S; Martinez, I</t>
  </si>
  <si>
    <t>Titer and breadth of anti-hepatitis C virus E2-glycoprotein antibodies in cirrhotic patients after direct antiviral agent therapy</t>
  </si>
  <si>
    <t>JOURNAL OF HEPATOLOGY</t>
  </si>
  <si>
    <t>[Sepulveda-Crespo, Daniel; Resino, Salvador; Martinez, Isidoro] Inst Salud Carlos III, Ctr Nacl Microbiol, Unidad Infecc Viral Inmunidad, Majadahonda, Madrid, Spain; [Diez, Cristina; Berenguer, Juan; Perez-Latorre, Leire] Hosp Gen Univ Gregorio Maranon, Unidad Enfermedades Infecciosas VIH, Madrid, Spain; [Hontanon, Victor; Gonzalez-Garcia, Juan; Busca, Carmen] Hosp Univ La Paz, Unidad VIH, Serv Med Interna, Madrid, Spain; [Ibanez-Samaniego, Luis] Hosp Gen Univ Gregorio Maranon, Serv Aparato Digest, Madrid, Spain; [Llop, Elva] Hosp Univ Puerta de Hierro, Serv Aparato Digest, Majadahonda, Madrid, Spain; [Olveira, Antonio] Hosp Univ La Paz, Serv Aparato Digest, Madrid, Spain; [Martinez, Javier] Hosp Univ Ramon &amp; Cajal, Serv Aparato Digest, Madrid, Spain; [Belen Yelamos, Maria; Gomez, Julian] Univ Complutense, Fac Ciencias Quim, Dept Bioquim &amp; Biol Mol, Madrid, Spain</t>
  </si>
  <si>
    <t>0168-8278</t>
  </si>
  <si>
    <t>S781</t>
  </si>
  <si>
    <t>S782</t>
  </si>
  <si>
    <t>Millares, DV; Kith, OB; Sanz, AG; Carbonero, LM; Ryan, P; De los Santos, I; Alvarez, JMC; Troya, J; Munoz, MM; Cuevas, G; Martinez, P; Sanz, JS; Munoz, MM; Sousa, MAJ; Garcia, SR; Briz, V</t>
  </si>
  <si>
    <t>Gender differences in microRNAs profile in HIV patients after HCV eradication with DAAs: potential biased consequences</t>
  </si>
  <si>
    <t>[Valle Millares, Daniel; Brochado Kith, Oscar; Gomez Sanz, Alicia; Martinez, Paula; Jimenez Sousa, Maria Angeles; Resino Garcia, Salvador; Briz, Veronica] ISCIII, Majadahonda, Spain; [Martin Carbonero, Luz; Castro Alvarez, Juan Miguel; Mayoral Munoz, Mario] IdiPAZ, Madrid, Spain; [Ryan, Pablo; Troya, Jesus; Cuevas, Guillermo] Hosp Univ Infanta Leonor, Madrid, Spain; [De los Santos, Ignacio; Sanz Sanz, Jesus] Hosp La Princesa, Madrid, Spain; [Munoz Munoz, Maria] INIA Inst Nacl Invest &amp; Tecnol Agr &amp; Alimentaria, Madrid, Spain; [Briz, Veronica] Alfonso X Sabio, Villanueva De La Canada, Spain</t>
  </si>
  <si>
    <t>S783</t>
  </si>
  <si>
    <t>del Amo, J; Polo, R; Moreno, S; Diaz, A; Martinez, E; Arribas, JR; Jarrin, I; Hernan, MA</t>
  </si>
  <si>
    <t>Incidence and Severity of COVID-19 in HIV-Positive Persons Receiving Antiretroviral Therapy RESPONSE</t>
  </si>
  <si>
    <t>ANNALS OF INTERNAL MEDICINE</t>
  </si>
  <si>
    <t>[del Amo, Julia; Polo, Rosa] Minist Hlth, Madrid, Spain; [Polo, Rosa; Moreno, Santiago] Univ Hosp Ramon y Cajal, Madrid, Spain; [Polo, Rosa; Diaz, Asuncion; Martinez, Esteban; Ramon Arribas, Jose; Jarrin, Inma] HIV Network Excellence, Madrid, Spain; [Diaz, Asuncion] Minist Hlth, Inst Hlth Carlos III, Madrid, Spain; [Martinez, Esteban] Univ Hosp Clin, Barcelona, Spain; [Ramon Arribas, Jose] Univ Hosp La Paz, IdiPAZ, Madrid, Spain; [Jarrin, Inma] Inst Hlth Carlos III, Madrid, Spain; [Hernan, Miguel A.] Harvard TH Chan Sch Publ Hlth, Boston, MA USA; [Hernan, Miguel A.] Harvard Mit Div Hlth Sci &amp; Technol, Boston, MA USA</t>
  </si>
  <si>
    <t>del Amo, J (corresponding author), Minist Hlth, Madrid, Spain.</t>
  </si>
  <si>
    <t>0003-4819</t>
  </si>
  <si>
    <t>Borobia, AM; Carcas, AJ; Perez-Olmeda, M; Castano, L; Bertran, MJ; Garcia-Perez, J; Campins, M; Portoles, A; Gonzalez-Perez, M; Morales, MTG; Arana-Arri, E; Aldea, M; Diez-Fuertes, F; Fuentes, I; Ascaso, A; Lora, D; Imaz-Ayo, N; Baron-Mira, LE; Agusti, A; Perez-Ingidua, C; de la Camara, AG; Arribas, JR; Ochando, J; Alcami, J; Belda-Iniesta, C; Frias, J</t>
  </si>
  <si>
    <t>Immunogenicity and reactogenicity of BNT162b2 booster in ChAdOx1-S-primed participants (CombiVacS): a multicentre, open-label, randomised, controlled, phase 2 trial</t>
  </si>
  <si>
    <t>LANCET</t>
  </si>
  <si>
    <t>[Borobia, Alberto M.; Carcas, Antonio J.; Frias, Jesus] Univ Autonoma Madrid, Hosp Univ La Paz, Fac Med, Dept Farmacol &amp; Terapeut,Serv Farmacol Clin,IdiPA, Madrid 28046, Spain; [Ramon Arribas, Jose] Univ Autonoma Madrid, Hosp Univ La Paz, Serv Med Interna, IdiPAZ, Madrid, Spain; [Perez-Olmeda, Mayte] Inst Salud Carlos III, Lab Serol, Madrid, Spain; [Garcia-Perez, Javier; Diez-Fuertes, Francisco; Alcami, Jose] Inst Salud Carlos III, Unidad Inmunopatol SIDA, Madrid, Spain; [Gonzalez-Perez, Maria; Ochando, Jordi] Inst Salud Carlos III, Lab Referencia Inmunol, Madrid, Spain; [Belda-Iniesta, Cristobal] Inst Salud Carlos III, Ctr Nacl Microbiol &amp; Evaluat &amp; Promot Res, Madrid, Spain; [Castano, Luis; Arana-Arri, Eunate; Imaz-Ayo, Natale] Univ Basque Country, Biocruces Bizkaia HRI, Hosp Univ Cruces, CIBERER,Endo ERN,OSAKIDETZA,CIBERDEM, Barakaldo Bilbao, Spain; [Jesus Bertran, Maria; Aldea, Marta; Baron-Mira, Lourdes E.] Hosp Clin Barcelona, Serv Med Prevent &amp; Epidemiol, Barcelona, Spain; [Campins, Magdalena] Univ Autonoma Barcelona, Hosp Univ Vall dHebron, Serv Med Prevent &amp; Epidemiol, Serv Farmacol Clin, Barcelona, Spain; [Fuentes, Inmaculada] Univ Autonoma Barcelona, Hosp Univ Vall dHebron, Serv Farmacol Clin, Unidad Soporte Invest Clin,Vall dHebron Inst Rece, Barcelona, Spain; [Agusti, Antonia] Univ Autonoma Barcelona, Hosp Univ Vall dHebron, Serv Farmacol Clin, Dept Farmacol Terapeut &amp; Toxicol, Barcelona, Spain; [Portoles, Antonio; Ascaso, Ana; Perez-Ingidua, Carla] Univ Complutense Madrid, Hosp Clin San Carlos, Dept Farmacol &amp; Toxicol, Serv Farmacol Clin,IdISSC, Madrid, Spain; [Garcia Morales, Maria Teresa; Lora, David; Gomez de la Camara, Agustin] Univ Complutense Madrid, Inst Invest Sanitaria Hosp 12 Octubre, Fac Med, CIBER Epidemiol &amp; Salud Publ, Madrid, Spain</t>
  </si>
  <si>
    <t>Frias, J (corresponding author), Univ Autonoma Madrid, Hosp Univ La Paz, Fac Med, Dept Farmacol &amp; Terapeut,Serv Farmacol Clin,IdiPA, Madrid 28046, Spain.; Belda-Iniesta, C (corresponding author), Inst Salud Carlos III, Evaluat &amp; Promot Res, Madrid 28029, Spain.</t>
  </si>
  <si>
    <t>0140-6736</t>
  </si>
  <si>
    <t>JUL 10</t>
  </si>
  <si>
    <t>Perez-Martinez, A; Mora-Rillo, M; Ferreras, C; Guerra-Garcia, P; Pascual-Miguel, B; Mestre-Duran, C; Borobia, AM; Carcas, AJ; Queiruga-Parada, J; Garcia, I; Sanchez-Zapardiel, E; Gasior, M; De Paz, R; Marcos, A; Vicario, JL; Balas, A; Moreno, MA; Eguizabal, C; Solano, C; Arribas, JR; Buckley, RD; Montejano, R; Soria, B</t>
  </si>
  <si>
    <t>Phase I dose-escalation single centre clinical trial to evaluate the safety of infusion of memory T cells as adoptive therapy in COVID-19 (RELEASE)</t>
  </si>
  <si>
    <t>ECLINICALMEDICINE</t>
  </si>
  <si>
    <t>[Perez-Martinez, A.; Guerra-Garcia, P.] Univ Hosp La Paz, Pediat Hematooncol Dept, Madrid, Spain; [Perez-Martinez, A.; Mora-Rillo, M.; Ferreras, C.; Guerra-Garcia, P.; Pascual-Miguel, B.; Mestre-Duran, C.; Borobia, A. M.; Carcas, A. J.; Queiruga-Parada, J.; Arribas, J. R.; Buckley, R. de Miguel; Montejano, R.] Univ Hosp La Paz, Hosp Paz Inst Hlth Res, IdiPAZ, Madrid, Spain; [Perez-Martinez, A.; Guerra-Garcia, P.; Borobia, A. M.; Carcas, A. J.] Univ Autonoma Madrid, Fac Med, Madrid, Spain; [Mora-Rillo, M.; Arribas, J. R.; Buckley, R. de Miguel; Montejano, R.] Univ Hosp La Paz, Dept Internal Med, Infect Dis Unit, Madrid, Spain; [Borobia, A. M.; Carcas, A. J.; Queiruga-Parada, J.; Garcia, I.] Univ Hosp La Paz, Dept Clin Pharmacol, Madrid, Spain; [Sanchez-Zapardiel, E.] Univ Hosp La Paz, Dept Immunol, Madrid, Spain; [Gasior, M.; De Paz, R.; Marcos, A.] Univ Hosp La Paz, Dept Hematol, Cell Therapy Unit, Madrid, Spain; [Vicario, J. L.; Balas, A.; Moreno, M. A.] Ctr Transfus Madrid, Histocompatibility, Madrid, Spain; [Eguizabal, C.] Osakidetza, Res Unit, Basque Ctr Blood Transfus &amp; Human Tissues, Bizkaia, Spain; [Eguizabal, C.] Biocruces Bizkaia Hlth Res Inst, Cell Therapy Stem Cells &amp; Tissues Grp, Bizkaia, Spain; [Solano, C.] Univ Valencia, Hlth Res Inst, Hosp Clin Univ Valencia, INCLIVA, Valencia, Spain; [Soria, B.] Miguel Hernandez Univ Elche, Inst Bioengn, Alicante, Spain; [Soria, B.] Alicante Univ Hosp, ISABIAL, Hlth Res Inst, Alicante, Spain; [Soria, B.] Univ Pablo Olavide, Seville, Spain</t>
  </si>
  <si>
    <t>Soria, B (corresponding author), Univ Miguel Hernandez Elche, Inst Hlth Res, ISABIAL, Gen &amp; Univ Hosp Alicante, Alicante, Spain.; Soria, B (corresponding author), Univ Miguel Hernandez Elche, Inst Biengn, Alicante, Spain.</t>
  </si>
  <si>
    <t>2589-5370</t>
  </si>
  <si>
    <t>Gonzalez, AN; Magaletskyy, K; Carrillo, PM; Masdemont, BL; Ibarguren, AM; Rodriguez, MF; Pinto, PH</t>
  </si>
  <si>
    <t>Are Oral Mucosal Changes a Sign of COVID-19? A Cross-Sectional Study at a Field Hospital</t>
  </si>
  <si>
    <t>ACTAS DERMO-SIFILIOGRAFICAS</t>
  </si>
  <si>
    <t>[Nuno Gonzalez, A.; Magaletskyy, K.; Mayor Ibarguren, A.; Feito Rodriguez, M.; Herranz Pinto, P.] Hosp Univ La Paz, Serv Dermatol, Madrid, Spain; [Martin Carrillo, P.] Ctr Salud Colmenarejo, SERMAS, Madrid, Spain; [Lozano Masdemont, B.] Hosp Univ Mostoles, Serv Dermatol, Madrid, Spain</t>
  </si>
  <si>
    <t>Gonzalez, AN (corresponding author), Hosp Univ La Paz, Serv Dermatol, Madrid, Spain.</t>
  </si>
  <si>
    <t>0001-7310</t>
  </si>
  <si>
    <t>Castanedo, LQ; Fernandez, CC; Cudos, ES</t>
  </si>
  <si>
    <t>Neutrophilic Dermatosis on the Dorsal Hands</t>
  </si>
  <si>
    <t>[Quintana Castanedo, L.; Chiloeches Fernandez, C.; Sendagorta Cudos, E.] Hosp Univ La Paz, Serv Dermatol, Madrid, Spain</t>
  </si>
  <si>
    <t>Castanedo, LQ (corresponding author), Hosp Univ La Paz, Serv Dermatol, Madrid, Spain.</t>
  </si>
  <si>
    <t>Fernandez, MG; Villamanan, E; Jimenez-Nacher, I; Moreno, F; Plasencia, C; Gaya, F; Herrero, A; Balsa, A</t>
  </si>
  <si>
    <t>Cost evolution of biological drugs in rheumatoid arthritis patients in a tertiary hospital: Influential factors on price</t>
  </si>
  <si>
    <t>REUMATOLOGIA CLINICA</t>
  </si>
  <si>
    <t>[Fernandez, Mariangeles Gonzalez; Villamanan, Elena; Jimenez-Nacher, Inmaculada; Moreno, Francisco; Herrero, Alicia] La Paz Univ Hosp, Dept Pharm, Paseo Castellana 261, Madrid 28046, Spain; [Plasencia, Chamaida; Balsa, Alejandro] La Paz Univ Hosp, Dept Rheumatol, Madrid, Spain; [Gaya, Francisco] La Paz Univ Hosp, Biostat Dept, Madrid, Spain</t>
  </si>
  <si>
    <t>Fernandez, MG (corresponding author), La Paz Univ Hosp, Dept Pharm, Paseo Castellana 261, Madrid 28046, Spain.</t>
  </si>
  <si>
    <t>1699-258X</t>
  </si>
  <si>
    <t>JUN-JUL</t>
  </si>
  <si>
    <t>Sendagorta, E; Servera, G; Nuno, A; Gil, R; Perez-Espana, L; Herranz, P</t>
  </si>
  <si>
    <t>Direct-to-Patient Teledermatology During COVID-19 Lockdown in a Health District in Madrid, Spain: The EVIDE-19 Pilot Study</t>
  </si>
  <si>
    <t>[Sendagorta, E.; Servera, G.; Nuno, A.; Gil, R.; Perez-Espana, L.; Herranz, P.] Hosp Univ La Paz, Serv Dermatol, Madrid, Spain</t>
  </si>
  <si>
    <t>Sendagorta, E (corresponding author), Hosp Univ La Paz, Serv Dermatol, Madrid, Spain.</t>
  </si>
  <si>
    <t>Diaz-Menendez, M; Malmierca, E</t>
  </si>
  <si>
    <t>Reply to: Integral management of COVID-19 in Madrid: Turning things around during the second wave</t>
  </si>
  <si>
    <t>LANCET REGIONAL HEALTH-EUROPE</t>
  </si>
  <si>
    <t>[Diaz-Menendez, M.] Hosp Gen Univ La Paz, Infect Dis, Internal Med, Madrid, Spain; [Malmierca, E.] Univ Europea Madrid, Hosp Univ Infanta Sofia, Infect Dis, Internal Med, Madrid, Spain</t>
  </si>
  <si>
    <t>Diaz-Menendez, M (corresponding author), Hosp Gen Univ La Paz, Infect Dis, Internal Med, Madrid, Spain.</t>
  </si>
  <si>
    <t>2666-7762</t>
  </si>
  <si>
    <t>Perez-Martinez, A; Ferreras, C; Mora-Rillo, M; Guerra, P; Pascual-Miguel, B; Mestre-Duran, C; Borobia, AM; Carcas, A; Quiroga, J; Garcia, I; Sanchez-Zapardiel, E; Gasior, M; de Paz, R; Marcos, A; Vicario, JL; Balas, A; Eguizabal, C; Solano, C; Arribas, JR; de Miguel, R; Montejano, R; Soria, B</t>
  </si>
  <si>
    <t>A PHASE I/II DOSE-ESCALATION SINGLE CENTER STUDY TO EVALUATE THE SAFETY OF INFUSION OF MEMORY T CELLS AS ADOPTIVE THERAPY IN CORONAVIRUS PNEUMONIA AND /OR LYMPHOPENIA (RELEASE)</t>
  </si>
  <si>
    <t>CYTOTHERAPY</t>
  </si>
  <si>
    <t>[Perez-Martinez, A.; Ferreras, C.; Mora-Rillo, M.; Pascual-Miguel, B.; Mestre-Duran, C.; Borobia, A. M.; Carcas, A.; Quiroga, J.; Arribas, J. R.; de Miguel, R.; Montejano, R.] Univ Hosp La Paz, Hosp La Paz Inst Hlth Res, IdiPAZ, Madrid, Spain; [Perez-Martinez, A.; Guerra, P.] Univ Hosp La Paz, Pediat Hemato Oncol, Madrid, Spain; [Perez-Martinez, A.; Borobia, A. M.; Carcas, A.] Univ Autonoma Madrid, Fac Med, Madrid, Spain; [Mora-Rillo, M.; Arribas, J. R.; de Miguel, R.; Montejano, R.] Univ Hosp La Paz, Dept Internal Med, Infect Dis Unit, Madrid, Spain; [Guerra, P.; Borobia, A. M.; Carcas, A.; Quiroga, J.; Garcia, I.] Univ Hosp La Paz, Clin Pharmacol Dept, Madrid, Spain; [Sanchez-Zapardiel, E.] Univ Hosp La Paz, Immunol Dept, Madrid, Spain; [Gasior, M.; de Paz, R.; Marcos, A.] Univ Hosp La Paz, Cell Therapy Unit, Dept Hematol, Madrid, Spain; [Vicario, J. L.; Balas, A.] Reg Blood Transfus Ctr, Madrid, Spain; [Eguizabal, C.] Basque Ctr Blood Transfus &amp; Human Tissues, Res Unit, Galdakao, Bizkaia, Spain; [Eguizabal, C.] Biocruces Bizkaia Hlth Res Inst, Cell Therapy Stem Cells &amp; Tissues Grp, Baracaldo, Bizkaia, Spain; [Solano, C.] Univ Valencia, Inst Invest Sanitaria INCLIVA, Hosp Clin Univ Valencia, Valencia, Spain; [Soria, B.] Miguel Hernandez Univ, Inst Bioengn, Alicante, Elche, Spain; [Soria, B.] Alicante Univ Hosp, Hlth Res Inst ISABIAL, Alicante, Spain; [Soria, B.] Univ Pablo de Olavide, Seville, Spain</t>
  </si>
  <si>
    <t>1465-3249</t>
  </si>
  <si>
    <t>S29</t>
  </si>
  <si>
    <t>1º CUARTIL</t>
  </si>
  <si>
    <t>1º DECIL</t>
  </si>
  <si>
    <t>Q1</t>
  </si>
  <si>
    <t>SI</t>
  </si>
  <si>
    <t>Correction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</si>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</sst>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K2342"/>
  <sheetViews>
    <sheetView tabSelected="1" zoomScalePageLayoutView="0" workbookViewId="0" topLeftCell="A1">
      <selection activeCell="A1" sqref="A1:IV16384"/>
    </sheetView>
  </sheetViews>
  <sheetFormatPr defaultColWidth="10.00390625" defaultRowHeight="15"/>
  <cols>
    <col min="1" max="1" width="10.00390625" style="8" customWidth="1"/>
    <col min="2" max="2" width="30.28125" style="8" customWidth="1"/>
    <col min="3" max="3" width="44.57421875" style="8" customWidth="1"/>
    <col min="4" max="4" width="28.140625" style="8" customWidth="1"/>
    <col min="5" max="5" width="16.7109375" style="10" customWidth="1"/>
    <col min="6" max="6" width="10.00390625" style="10" customWidth="1"/>
    <col min="7" max="7" width="12.00390625" style="10" customWidth="1"/>
    <col min="8" max="9" width="0" style="10" hidden="1" customWidth="1"/>
    <col min="10" max="10" width="8.7109375" style="10" customWidth="1"/>
    <col min="11" max="14" width="0" style="10" hidden="1" customWidth="1"/>
    <col min="15" max="15" width="9.28125" style="10" customWidth="1"/>
    <col min="16" max="17" width="8.140625" style="10" customWidth="1"/>
    <col min="18" max="18" width="9.57421875" style="10" customWidth="1"/>
    <col min="19" max="19" width="10.00390625" style="10" customWidth="1"/>
    <col min="20" max="20" width="9.7109375" style="10" customWidth="1"/>
    <col min="21" max="16384" width="10.0039062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1.246</v>
      </c>
      <c r="G5" s="7" t="str">
        <f>VLOOKUP(N5,'[1]Revistas'!$B$2:$H$62913,3,FALSE)</f>
        <v>Q4</v>
      </c>
      <c r="H5" s="7" t="str">
        <f>VLOOKUP(N5,'[1]Revistas'!$B$2:$H$62913,4,FALSE)</f>
        <v>OBSTETRICS &amp; GYNECOLOGY</v>
      </c>
      <c r="I5" s="7" t="str">
        <f>VLOOKUP(N5,'[1]Revistas'!$B$2:$H$62913,5,FALSE)</f>
        <v>77/83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41</v>
      </c>
      <c r="R5" s="7">
        <v>7</v>
      </c>
      <c r="S5" s="7">
        <v>1139</v>
      </c>
      <c r="T5" s="7">
        <v>1144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VLOOKUP(N6,'[1]Revistas'!$B$2:$H$62913,2,FALSE)</f>
        <v>1.731</v>
      </c>
      <c r="G6" s="7" t="str">
        <f>VLOOKUP(N6,'[1]Revistas'!$B$2:$H$62913,3,FALSE)</f>
        <v>Q4</v>
      </c>
      <c r="H6" s="7" t="str">
        <f>VLOOKUP(N6,'[1]Revistas'!$B$2:$H$62913,4,FALSE)</f>
        <v>MICROBIOLOGY</v>
      </c>
      <c r="I6" s="7" t="str">
        <f>VLOOKUP(N6,'[1]Revistas'!$B$2:$H$62913,5,FALSE)</f>
        <v>124/137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18</v>
      </c>
      <c r="N6" s="7" t="s">
        <v>34</v>
      </c>
      <c r="O6" s="7" t="s">
        <v>35</v>
      </c>
      <c r="P6" s="7">
        <v>2021</v>
      </c>
      <c r="Q6" s="7">
        <v>39</v>
      </c>
      <c r="R6" s="7">
        <v>5</v>
      </c>
      <c r="S6" s="7">
        <v>256</v>
      </c>
      <c r="T6" s="7">
        <v>257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39</v>
      </c>
      <c r="F7" s="7">
        <f>VLOOKUP(N7,'[1]Revistas'!$B$2:$H$62913,2,FALSE)</f>
        <v>2.184</v>
      </c>
      <c r="G7" s="7" t="str">
        <f>VLOOKUP(N7,'[1]Revistas'!$B$2:$H$62913,3,FALSE)</f>
        <v>Q3</v>
      </c>
      <c r="H7" s="7" t="str">
        <f>VLOOKUP(N7,'[1]Revistas'!$B$2:$H$62913,4,FALSE)</f>
        <v>PUBLIC, ENVIRONMENTAL &amp; OCCUPATIONAL HEALTH</v>
      </c>
      <c r="I7" s="7" t="str">
        <f>VLOOKUP(N7,'[1]Revistas'!$B$2:$H$62913,5,FALSE)</f>
        <v>129/203</v>
      </c>
      <c r="J7" s="7" t="str">
        <f>VLOOKUP(N7,'[1]Revistas'!$B$2:$H$62913,6,FALSE)</f>
        <v>NO</v>
      </c>
      <c r="K7" s="7" t="s">
        <v>40</v>
      </c>
      <c r="L7" s="7" t="s">
        <v>41</v>
      </c>
      <c r="M7" s="7">
        <v>1</v>
      </c>
      <c r="N7" s="7" t="s">
        <v>42</v>
      </c>
      <c r="O7" s="7" t="s">
        <v>43</v>
      </c>
      <c r="P7" s="7">
        <v>2021</v>
      </c>
      <c r="Q7" s="7">
        <v>115</v>
      </c>
      <c r="R7" s="7">
        <v>7</v>
      </c>
      <c r="S7" s="7">
        <v>731</v>
      </c>
      <c r="T7" s="7">
        <v>732</v>
      </c>
    </row>
    <row r="8" spans="2:20" s="1" customFormat="1" ht="15">
      <c r="B8" s="6" t="s">
        <v>44</v>
      </c>
      <c r="C8" s="6" t="s">
        <v>45</v>
      </c>
      <c r="D8" s="6" t="s">
        <v>46</v>
      </c>
      <c r="E8" s="7" t="s">
        <v>23</v>
      </c>
      <c r="F8" s="7">
        <f>VLOOKUP(N8,'[1]Revistas'!$B$2:$H$62913,2,FALSE)</f>
        <v>2.205</v>
      </c>
      <c r="G8" s="7" t="str">
        <f>VLOOKUP(N8,'[1]Revistas'!$B$2:$H$62913,3,FALSE)</f>
        <v>Q4</v>
      </c>
      <c r="H8" s="7" t="str">
        <f>VLOOKUP(N8,'[1]Revistas'!$B$2:$H$62913,4,FALSE)</f>
        <v>IMMUNOLOGY</v>
      </c>
      <c r="I8" s="7" t="str">
        <f>VLOOKUP(N8,'[1]Revistas'!$B$2:$H$62913,5,FALSE)</f>
        <v>142/162</v>
      </c>
      <c r="J8" s="7" t="str">
        <f>VLOOKUP(N8,'[1]Revistas'!$B$2:$H$62913,6,FALSE)</f>
        <v>NO</v>
      </c>
      <c r="K8" s="7" t="s">
        <v>47</v>
      </c>
      <c r="L8" s="7" t="s">
        <v>48</v>
      </c>
      <c r="M8" s="7">
        <v>0</v>
      </c>
      <c r="N8" s="7" t="s">
        <v>49</v>
      </c>
      <c r="O8" s="7" t="s">
        <v>50</v>
      </c>
      <c r="P8" s="7">
        <v>2021</v>
      </c>
      <c r="Q8" s="7">
        <v>37</v>
      </c>
      <c r="R8" s="7">
        <v>10</v>
      </c>
      <c r="S8" s="7">
        <v>761</v>
      </c>
      <c r="T8" s="7">
        <v>767</v>
      </c>
    </row>
    <row r="9" spans="2:20" s="1" customFormat="1" ht="15">
      <c r="B9" s="6" t="s">
        <v>51</v>
      </c>
      <c r="C9" s="6" t="s">
        <v>52</v>
      </c>
      <c r="D9" s="6" t="s">
        <v>53</v>
      </c>
      <c r="E9" s="7" t="s">
        <v>31</v>
      </c>
      <c r="F9" s="7">
        <f>VLOOKUP(N9,'[1]Revistas'!$B$2:$H$62913,2,FALSE)</f>
        <v>2.365</v>
      </c>
      <c r="G9" s="7" t="str">
        <f>VLOOKUP(N9,'[1]Revistas'!$B$2:$H$62913,3,FALSE)</f>
        <v>Q3</v>
      </c>
      <c r="H9" s="7" t="str">
        <f>VLOOKUP(N9,'[1]Revistas'!$B$2:$H$62913,4,FALSE)</f>
        <v>DERMATOLOGY</v>
      </c>
      <c r="I9" s="7" t="str">
        <f>VLOOKUP(N9,'[1]Revistas'!$B$2:$H$62913,5,FALSE)</f>
        <v>42/68</v>
      </c>
      <c r="J9" s="7" t="str">
        <f>VLOOKUP(N9,'[1]Revistas'!$B$2:$H$62913,6,FALSE)</f>
        <v>NO</v>
      </c>
      <c r="K9" s="7" t="s">
        <v>54</v>
      </c>
      <c r="L9" s="7" t="s">
        <v>55</v>
      </c>
      <c r="M9" s="7">
        <v>0</v>
      </c>
      <c r="N9" s="7" t="s">
        <v>56</v>
      </c>
      <c r="O9" s="7" t="s">
        <v>43</v>
      </c>
      <c r="P9" s="7">
        <v>2021</v>
      </c>
      <c r="Q9" s="7">
        <v>27</v>
      </c>
      <c r="R9" s="7">
        <v>4</v>
      </c>
      <c r="S9" s="7">
        <v>644</v>
      </c>
      <c r="T9" s="7">
        <v>645</v>
      </c>
    </row>
    <row r="10" spans="2:20" s="1" customFormat="1" ht="15">
      <c r="B10" s="6" t="s">
        <v>57</v>
      </c>
      <c r="C10" s="6" t="s">
        <v>58</v>
      </c>
      <c r="D10" s="6" t="s">
        <v>59</v>
      </c>
      <c r="E10" s="7" t="s">
        <v>23</v>
      </c>
      <c r="F10" s="7">
        <f>VLOOKUP(N10,'[1]Revistas'!$B$2:$H$62913,2,FALSE)</f>
        <v>2.692</v>
      </c>
      <c r="G10" s="7" t="str">
        <f>VLOOKUP(N10,'[1]Revistas'!$B$2:$H$62913,3,FALSE)</f>
        <v>Q2</v>
      </c>
      <c r="H10" s="7" t="str">
        <f>VLOOKUP(N10,'[1]Revistas'!$B$2:$H$62913,4,FALSE)</f>
        <v>MEDICINE, GENERAL &amp; INTERNAL</v>
      </c>
      <c r="I10" s="7" t="str">
        <f>VLOOKUP(N10,'[1]Revistas'!$B$2:$H$62913,5,FALSE)</f>
        <v>64/169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0</v>
      </c>
      <c r="N10" s="7" t="s">
        <v>62</v>
      </c>
      <c r="O10" s="7" t="s">
        <v>63</v>
      </c>
      <c r="P10" s="7">
        <v>2021</v>
      </c>
      <c r="Q10" s="7">
        <v>11</v>
      </c>
      <c r="R10" s="7">
        <v>8</v>
      </c>
      <c r="S10" s="7" t="s">
        <v>63</v>
      </c>
      <c r="T10" s="7" t="s">
        <v>64</v>
      </c>
    </row>
    <row r="11" spans="2:20" s="1" customFormat="1" ht="15">
      <c r="B11" s="6" t="s">
        <v>65</v>
      </c>
      <c r="C11" s="6" t="s">
        <v>66</v>
      </c>
      <c r="D11" s="6" t="s">
        <v>67</v>
      </c>
      <c r="E11" s="7" t="s">
        <v>31</v>
      </c>
      <c r="F11" s="7">
        <f>VLOOKUP(N11,'[1]Revistas'!$B$2:$H$62913,2,FALSE)</f>
        <v>2.851</v>
      </c>
      <c r="G11" s="7" t="str">
        <f>VLOOKUP(N11,'[1]Revistas'!$B$2:$H$62913,3,FALSE)</f>
        <v>Q3</v>
      </c>
      <c r="H11" s="7" t="str">
        <f>VLOOKUP(N11,'[1]Revistas'!$B$2:$H$62913,4,FALSE)</f>
        <v>DERMATOLOGY</v>
      </c>
      <c r="I11" s="7" t="str">
        <f>VLOOKUP(N11,'[1]Revistas'!$B$2:$H$62913,5,FALSE)</f>
        <v>36/68</v>
      </c>
      <c r="J11" s="7" t="str">
        <f>VLOOKUP(N11,'[1]Revistas'!$B$2:$H$62913,6,FALSE)</f>
        <v>NO</v>
      </c>
      <c r="K11" s="7" t="s">
        <v>68</v>
      </c>
      <c r="L11" s="7" t="s">
        <v>69</v>
      </c>
      <c r="M11" s="7">
        <v>0</v>
      </c>
      <c r="N11" s="7" t="s">
        <v>70</v>
      </c>
      <c r="O11" s="7" t="s">
        <v>71</v>
      </c>
      <c r="P11" s="7">
        <v>2021</v>
      </c>
      <c r="Q11" s="7">
        <v>34</v>
      </c>
      <c r="R11" s="7">
        <v>2</v>
      </c>
      <c r="S11" s="7" t="s">
        <v>63</v>
      </c>
      <c r="T11" s="7" t="s">
        <v>72</v>
      </c>
    </row>
    <row r="12" spans="2:20" s="1" customFormat="1" ht="15">
      <c r="B12" s="6" t="s">
        <v>73</v>
      </c>
      <c r="C12" s="6" t="s">
        <v>74</v>
      </c>
      <c r="D12" s="6" t="s">
        <v>75</v>
      </c>
      <c r="E12" s="7" t="s">
        <v>76</v>
      </c>
      <c r="F12" s="7">
        <f>VLOOKUP(N12,'[1]Revistas'!$B$2:$H$62913,2,FALSE)</f>
        <v>3.18</v>
      </c>
      <c r="G12" s="7" t="str">
        <f>VLOOKUP(N12,'[1]Revistas'!$B$2:$H$62913,3,FALSE)</f>
        <v>Q3</v>
      </c>
      <c r="H12" s="7" t="str">
        <f>VLOOKUP(N12,'[1]Revistas'!$B$2:$H$62913,4,FALSE)</f>
        <v>INFECTIOUS DISEASES</v>
      </c>
      <c r="I12" s="7" t="str">
        <f>VLOOKUP(N12,'[1]Revistas'!$B$2:$H$62913,5,FALSE)</f>
        <v>54/92</v>
      </c>
      <c r="J12" s="7" t="str">
        <f>VLOOKUP(N12,'[1]Revistas'!$B$2:$H$62913,6,FALSE)</f>
        <v>NO</v>
      </c>
      <c r="K12" s="7" t="s">
        <v>77</v>
      </c>
      <c r="L12" s="7" t="s">
        <v>63</v>
      </c>
      <c r="M12" s="7">
        <v>0</v>
      </c>
      <c r="N12" s="7" t="s">
        <v>78</v>
      </c>
      <c r="O12" s="7" t="s">
        <v>79</v>
      </c>
      <c r="P12" s="7">
        <v>2021</v>
      </c>
      <c r="Q12" s="7">
        <v>22</v>
      </c>
      <c r="R12" s="7" t="s">
        <v>63</v>
      </c>
      <c r="S12" s="7">
        <v>192</v>
      </c>
      <c r="T12" s="7">
        <v>192</v>
      </c>
    </row>
    <row r="13" spans="2:20" s="1" customFormat="1" ht="15">
      <c r="B13" s="6" t="s">
        <v>80</v>
      </c>
      <c r="C13" s="6" t="s">
        <v>81</v>
      </c>
      <c r="D13" s="6" t="s">
        <v>75</v>
      </c>
      <c r="E13" s="7" t="s">
        <v>76</v>
      </c>
      <c r="F13" s="7">
        <f>VLOOKUP(N13,'[1]Revistas'!$B$2:$H$62913,2,FALSE)</f>
        <v>3.18</v>
      </c>
      <c r="G13" s="7" t="str">
        <f>VLOOKUP(N13,'[1]Revistas'!$B$2:$H$62913,3,FALSE)</f>
        <v>Q3</v>
      </c>
      <c r="H13" s="7" t="str">
        <f>VLOOKUP(N13,'[1]Revistas'!$B$2:$H$62913,4,FALSE)</f>
        <v>INFECTIOUS DISEASES</v>
      </c>
      <c r="I13" s="7" t="str">
        <f>VLOOKUP(N13,'[1]Revistas'!$B$2:$H$62913,5,FALSE)</f>
        <v>54/92</v>
      </c>
      <c r="J13" s="7" t="str">
        <f>VLOOKUP(N13,'[1]Revistas'!$B$2:$H$62913,6,FALSE)</f>
        <v>NO</v>
      </c>
      <c r="K13" s="7" t="s">
        <v>82</v>
      </c>
      <c r="L13" s="7" t="s">
        <v>63</v>
      </c>
      <c r="M13" s="7">
        <v>0</v>
      </c>
      <c r="N13" s="7" t="s">
        <v>78</v>
      </c>
      <c r="O13" s="7" t="s">
        <v>79</v>
      </c>
      <c r="P13" s="7">
        <v>2021</v>
      </c>
      <c r="Q13" s="7">
        <v>22</v>
      </c>
      <c r="R13" s="7" t="s">
        <v>63</v>
      </c>
      <c r="S13" s="7">
        <v>280</v>
      </c>
      <c r="T13" s="7">
        <v>280</v>
      </c>
    </row>
    <row r="14" spans="2:20" s="1" customFormat="1" ht="15">
      <c r="B14" s="6" t="s">
        <v>83</v>
      </c>
      <c r="C14" s="6" t="s">
        <v>84</v>
      </c>
      <c r="D14" s="6" t="s">
        <v>75</v>
      </c>
      <c r="E14" s="7" t="s">
        <v>76</v>
      </c>
      <c r="F14" s="7">
        <f>VLOOKUP(N14,'[1]Revistas'!$B$2:$H$62913,2,FALSE)</f>
        <v>3.18</v>
      </c>
      <c r="G14" s="7" t="str">
        <f>VLOOKUP(N14,'[1]Revistas'!$B$2:$H$62913,3,FALSE)</f>
        <v>Q3</v>
      </c>
      <c r="H14" s="7" t="str">
        <f>VLOOKUP(N14,'[1]Revistas'!$B$2:$H$62913,4,FALSE)</f>
        <v>INFECTIOUS DISEASES</v>
      </c>
      <c r="I14" s="7" t="str">
        <f>VLOOKUP(N14,'[1]Revistas'!$B$2:$H$62913,5,FALSE)</f>
        <v>54/92</v>
      </c>
      <c r="J14" s="7" t="str">
        <f>VLOOKUP(N14,'[1]Revistas'!$B$2:$H$62913,6,FALSE)</f>
        <v>NO</v>
      </c>
      <c r="K14" s="7" t="s">
        <v>85</v>
      </c>
      <c r="L14" s="7" t="s">
        <v>63</v>
      </c>
      <c r="M14" s="7">
        <v>0</v>
      </c>
      <c r="N14" s="7" t="s">
        <v>78</v>
      </c>
      <c r="O14" s="7" t="s">
        <v>79</v>
      </c>
      <c r="P14" s="7">
        <v>2021</v>
      </c>
      <c r="Q14" s="7">
        <v>22</v>
      </c>
      <c r="R14" s="7" t="s">
        <v>63</v>
      </c>
      <c r="S14" s="7">
        <v>291</v>
      </c>
      <c r="T14" s="7">
        <v>291</v>
      </c>
    </row>
    <row r="15" spans="2:20" s="1" customFormat="1" ht="15">
      <c r="B15" s="6" t="s">
        <v>86</v>
      </c>
      <c r="C15" s="6" t="s">
        <v>87</v>
      </c>
      <c r="D15" s="6" t="s">
        <v>75</v>
      </c>
      <c r="E15" s="7" t="s">
        <v>76</v>
      </c>
      <c r="F15" s="7">
        <f>VLOOKUP(N15,'[1]Revistas'!$B$2:$H$62913,2,FALSE)</f>
        <v>3.18</v>
      </c>
      <c r="G15" s="7" t="str">
        <f>VLOOKUP(N15,'[1]Revistas'!$B$2:$H$62913,3,FALSE)</f>
        <v>Q3</v>
      </c>
      <c r="H15" s="7" t="str">
        <f>VLOOKUP(N15,'[1]Revistas'!$B$2:$H$62913,4,FALSE)</f>
        <v>INFECTIOUS DISEASES</v>
      </c>
      <c r="I15" s="7" t="str">
        <f>VLOOKUP(N15,'[1]Revistas'!$B$2:$H$62913,5,FALSE)</f>
        <v>54/92</v>
      </c>
      <c r="J15" s="7" t="str">
        <f>VLOOKUP(N15,'[1]Revistas'!$B$2:$H$62913,6,FALSE)</f>
        <v>NO</v>
      </c>
      <c r="K15" s="7" t="s">
        <v>88</v>
      </c>
      <c r="L15" s="7" t="s">
        <v>63</v>
      </c>
      <c r="M15" s="7">
        <v>0</v>
      </c>
      <c r="N15" s="7" t="s">
        <v>78</v>
      </c>
      <c r="O15" s="7" t="s">
        <v>79</v>
      </c>
      <c r="P15" s="7">
        <v>2021</v>
      </c>
      <c r="Q15" s="7">
        <v>22</v>
      </c>
      <c r="R15" s="7" t="s">
        <v>63</v>
      </c>
      <c r="S15" s="7">
        <v>183</v>
      </c>
      <c r="T15" s="7">
        <v>184</v>
      </c>
    </row>
    <row r="16" spans="2:20" s="1" customFormat="1" ht="15">
      <c r="B16" s="6" t="s">
        <v>89</v>
      </c>
      <c r="C16" s="6" t="s">
        <v>90</v>
      </c>
      <c r="D16" s="6" t="s">
        <v>75</v>
      </c>
      <c r="E16" s="7" t="s">
        <v>76</v>
      </c>
      <c r="F16" s="7">
        <f>VLOOKUP(N16,'[1]Revistas'!$B$2:$H$62913,2,FALSE)</f>
        <v>3.18</v>
      </c>
      <c r="G16" s="7" t="str">
        <f>VLOOKUP(N16,'[1]Revistas'!$B$2:$H$62913,3,FALSE)</f>
        <v>Q3</v>
      </c>
      <c r="H16" s="7" t="str">
        <f>VLOOKUP(N16,'[1]Revistas'!$B$2:$H$62913,4,FALSE)</f>
        <v>INFECTIOUS DISEASES</v>
      </c>
      <c r="I16" s="7" t="str">
        <f>VLOOKUP(N16,'[1]Revistas'!$B$2:$H$62913,5,FALSE)</f>
        <v>54/92</v>
      </c>
      <c r="J16" s="7" t="str">
        <f>VLOOKUP(N16,'[1]Revistas'!$B$2:$H$62913,6,FALSE)</f>
        <v>NO</v>
      </c>
      <c r="K16" s="7" t="s">
        <v>91</v>
      </c>
      <c r="L16" s="7" t="s">
        <v>63</v>
      </c>
      <c r="M16" s="7">
        <v>0</v>
      </c>
      <c r="N16" s="7" t="s">
        <v>78</v>
      </c>
      <c r="O16" s="7" t="s">
        <v>79</v>
      </c>
      <c r="P16" s="7">
        <v>2021</v>
      </c>
      <c r="Q16" s="7">
        <v>22</v>
      </c>
      <c r="R16" s="7" t="s">
        <v>63</v>
      </c>
      <c r="S16" s="7">
        <v>30</v>
      </c>
      <c r="T16" s="7">
        <v>31</v>
      </c>
    </row>
    <row r="17" spans="2:20" s="1" customFormat="1" ht="15">
      <c r="B17" s="6" t="s">
        <v>92</v>
      </c>
      <c r="C17" s="6" t="s">
        <v>93</v>
      </c>
      <c r="D17" s="6" t="s">
        <v>75</v>
      </c>
      <c r="E17" s="7" t="s">
        <v>76</v>
      </c>
      <c r="F17" s="7">
        <f>VLOOKUP(N17,'[1]Revistas'!$B$2:$H$62913,2,FALSE)</f>
        <v>3.18</v>
      </c>
      <c r="G17" s="7" t="str">
        <f>VLOOKUP(N17,'[1]Revistas'!$B$2:$H$62913,3,FALSE)</f>
        <v>Q3</v>
      </c>
      <c r="H17" s="7" t="str">
        <f>VLOOKUP(N17,'[1]Revistas'!$B$2:$H$62913,4,FALSE)</f>
        <v>INFECTIOUS DISEASES</v>
      </c>
      <c r="I17" s="7" t="str">
        <f>VLOOKUP(N17,'[1]Revistas'!$B$2:$H$62913,5,FALSE)</f>
        <v>54/92</v>
      </c>
      <c r="J17" s="7" t="str">
        <f>VLOOKUP(N17,'[1]Revistas'!$B$2:$H$62913,6,FALSE)</f>
        <v>NO</v>
      </c>
      <c r="K17" s="7" t="s">
        <v>94</v>
      </c>
      <c r="L17" s="7" t="s">
        <v>63</v>
      </c>
      <c r="M17" s="7">
        <v>0</v>
      </c>
      <c r="N17" s="7" t="s">
        <v>78</v>
      </c>
      <c r="O17" s="7" t="s">
        <v>79</v>
      </c>
      <c r="P17" s="7">
        <v>2021</v>
      </c>
      <c r="Q17" s="7">
        <v>22</v>
      </c>
      <c r="R17" s="7" t="s">
        <v>63</v>
      </c>
      <c r="S17" s="7">
        <v>160</v>
      </c>
      <c r="T17" s="7">
        <v>161</v>
      </c>
    </row>
    <row r="18" spans="2:20" s="1" customFormat="1" ht="15">
      <c r="B18" s="6" t="s">
        <v>95</v>
      </c>
      <c r="C18" s="6" t="s">
        <v>96</v>
      </c>
      <c r="D18" s="6" t="s">
        <v>75</v>
      </c>
      <c r="E18" s="7" t="s">
        <v>76</v>
      </c>
      <c r="F18" s="7">
        <f>VLOOKUP(N18,'[1]Revistas'!$B$2:$H$62913,2,FALSE)</f>
        <v>3.18</v>
      </c>
      <c r="G18" s="7" t="str">
        <f>VLOOKUP(N18,'[1]Revistas'!$B$2:$H$62913,3,FALSE)</f>
        <v>Q3</v>
      </c>
      <c r="H18" s="7" t="str">
        <f>VLOOKUP(N18,'[1]Revistas'!$B$2:$H$62913,4,FALSE)</f>
        <v>INFECTIOUS DISEASES</v>
      </c>
      <c r="I18" s="7" t="str">
        <f>VLOOKUP(N18,'[1]Revistas'!$B$2:$H$62913,5,FALSE)</f>
        <v>54/92</v>
      </c>
      <c r="J18" s="7" t="str">
        <f>VLOOKUP(N18,'[1]Revistas'!$B$2:$H$62913,6,FALSE)</f>
        <v>NO</v>
      </c>
      <c r="K18" s="7" t="s">
        <v>97</v>
      </c>
      <c r="L18" s="7" t="s">
        <v>63</v>
      </c>
      <c r="M18" s="7">
        <v>0</v>
      </c>
      <c r="N18" s="7" t="s">
        <v>78</v>
      </c>
      <c r="O18" s="7" t="s">
        <v>79</v>
      </c>
      <c r="P18" s="7">
        <v>2021</v>
      </c>
      <c r="Q18" s="7">
        <v>22</v>
      </c>
      <c r="R18" s="7" t="s">
        <v>63</v>
      </c>
      <c r="S18" s="7">
        <v>110</v>
      </c>
      <c r="T18" s="7">
        <v>111</v>
      </c>
    </row>
    <row r="19" spans="2:20" s="1" customFormat="1" ht="15">
      <c r="B19" s="6" t="s">
        <v>98</v>
      </c>
      <c r="C19" s="6" t="s">
        <v>99</v>
      </c>
      <c r="D19" s="6" t="s">
        <v>75</v>
      </c>
      <c r="E19" s="7" t="s">
        <v>76</v>
      </c>
      <c r="F19" s="7">
        <f>VLOOKUP(N19,'[1]Revistas'!$B$2:$H$62913,2,FALSE)</f>
        <v>3.18</v>
      </c>
      <c r="G19" s="7" t="str">
        <f>VLOOKUP(N19,'[1]Revistas'!$B$2:$H$62913,3,FALSE)</f>
        <v>Q3</v>
      </c>
      <c r="H19" s="7" t="str">
        <f>VLOOKUP(N19,'[1]Revistas'!$B$2:$H$62913,4,FALSE)</f>
        <v>INFECTIOUS DISEASES</v>
      </c>
      <c r="I19" s="7" t="str">
        <f>VLOOKUP(N19,'[1]Revistas'!$B$2:$H$62913,5,FALSE)</f>
        <v>54/92</v>
      </c>
      <c r="J19" s="7" t="str">
        <f>VLOOKUP(N19,'[1]Revistas'!$B$2:$H$62913,6,FALSE)</f>
        <v>NO</v>
      </c>
      <c r="K19" s="7" t="s">
        <v>100</v>
      </c>
      <c r="L19" s="7" t="s">
        <v>63</v>
      </c>
      <c r="M19" s="7">
        <v>0</v>
      </c>
      <c r="N19" s="7" t="s">
        <v>78</v>
      </c>
      <c r="O19" s="7" t="s">
        <v>79</v>
      </c>
      <c r="P19" s="7">
        <v>2021</v>
      </c>
      <c r="Q19" s="7">
        <v>22</v>
      </c>
      <c r="R19" s="7" t="s">
        <v>63</v>
      </c>
      <c r="S19" s="7">
        <v>163</v>
      </c>
      <c r="T19" s="7">
        <v>164</v>
      </c>
    </row>
    <row r="20" spans="2:20" s="1" customFormat="1" ht="15">
      <c r="B20" s="6" t="s">
        <v>101</v>
      </c>
      <c r="C20" s="6" t="s">
        <v>102</v>
      </c>
      <c r="D20" s="6" t="s">
        <v>75</v>
      </c>
      <c r="E20" s="7" t="s">
        <v>23</v>
      </c>
      <c r="F20" s="7">
        <f>VLOOKUP(N20,'[1]Revistas'!$B$2:$H$62913,2,FALSE)</f>
        <v>3.18</v>
      </c>
      <c r="G20" s="7" t="str">
        <f>VLOOKUP(N20,'[1]Revistas'!$B$2:$H$62913,3,FALSE)</f>
        <v>Q3</v>
      </c>
      <c r="H20" s="7" t="str">
        <f>VLOOKUP(N20,'[1]Revistas'!$B$2:$H$62913,4,FALSE)</f>
        <v>INFECTIOUS DISEASES</v>
      </c>
      <c r="I20" s="7" t="str">
        <f>VLOOKUP(N20,'[1]Revistas'!$B$2:$H$62913,5,FALSE)</f>
        <v>54/92</v>
      </c>
      <c r="J20" s="7" t="str">
        <f>VLOOKUP(N20,'[1]Revistas'!$B$2:$H$62913,6,FALSE)</f>
        <v>NO</v>
      </c>
      <c r="K20" s="7" t="s">
        <v>103</v>
      </c>
      <c r="L20" s="7" t="s">
        <v>104</v>
      </c>
      <c r="M20" s="7">
        <v>1</v>
      </c>
      <c r="N20" s="7" t="s">
        <v>78</v>
      </c>
      <c r="O20" s="7" t="s">
        <v>105</v>
      </c>
      <c r="P20" s="7">
        <v>2021</v>
      </c>
      <c r="Q20" s="7">
        <v>22</v>
      </c>
      <c r="R20" s="7">
        <v>10</v>
      </c>
      <c r="S20" s="7">
        <v>944</v>
      </c>
      <c r="T20" s="7">
        <v>957</v>
      </c>
    </row>
    <row r="21" spans="2:20" s="1" customFormat="1" ht="15">
      <c r="B21" s="6" t="s">
        <v>106</v>
      </c>
      <c r="C21" s="6" t="s">
        <v>107</v>
      </c>
      <c r="D21" s="6" t="s">
        <v>75</v>
      </c>
      <c r="E21" s="7" t="s">
        <v>23</v>
      </c>
      <c r="F21" s="7">
        <f>VLOOKUP(N21,'[1]Revistas'!$B$2:$H$62913,2,FALSE)</f>
        <v>3.18</v>
      </c>
      <c r="G21" s="7" t="str">
        <f>VLOOKUP(N21,'[1]Revistas'!$B$2:$H$62913,3,FALSE)</f>
        <v>Q3</v>
      </c>
      <c r="H21" s="7" t="str">
        <f>VLOOKUP(N21,'[1]Revistas'!$B$2:$H$62913,4,FALSE)</f>
        <v>INFECTIOUS DISEASES</v>
      </c>
      <c r="I21" s="7" t="str">
        <f>VLOOKUP(N21,'[1]Revistas'!$B$2:$H$62913,5,FALSE)</f>
        <v>54/92</v>
      </c>
      <c r="J21" s="7" t="str">
        <f>VLOOKUP(N21,'[1]Revistas'!$B$2:$H$62913,6,FALSE)</f>
        <v>NO</v>
      </c>
      <c r="K21" s="7" t="s">
        <v>108</v>
      </c>
      <c r="L21" s="7" t="s">
        <v>109</v>
      </c>
      <c r="M21" s="7">
        <v>1</v>
      </c>
      <c r="N21" s="7" t="s">
        <v>78</v>
      </c>
      <c r="O21" s="7" t="s">
        <v>79</v>
      </c>
      <c r="P21" s="7">
        <v>2021</v>
      </c>
      <c r="Q21" s="7">
        <v>22</v>
      </c>
      <c r="R21" s="7">
        <v>9</v>
      </c>
      <c r="S21" s="7">
        <v>867</v>
      </c>
      <c r="T21" s="7">
        <v>876</v>
      </c>
    </row>
    <row r="22" spans="2:20" s="1" customFormat="1" ht="15">
      <c r="B22" s="6" t="s">
        <v>110</v>
      </c>
      <c r="C22" s="6" t="s">
        <v>111</v>
      </c>
      <c r="D22" s="6" t="s">
        <v>112</v>
      </c>
      <c r="E22" s="7" t="s">
        <v>23</v>
      </c>
      <c r="F22" s="7">
        <f>VLOOKUP(N22,'[1]Revistas'!$B$2:$H$62913,2,FALSE)</f>
        <v>3.731</v>
      </c>
      <c r="G22" s="7" t="str">
        <f>VLOOKUP(N22,'[1]Revistas'!$B$2:$H$62913,3,FALSE)</f>
        <v>Q2</v>
      </c>
      <c r="H22" s="7" t="str">
        <f>VLOOKUP(N22,'[1]Revistas'!$B$2:$H$62913,4,FALSE)</f>
        <v>INFECTIOUS DISEASES</v>
      </c>
      <c r="I22" s="7" t="str">
        <f>VLOOKUP(N22,'[1]Revistas'!$B$2:$H$62913,5,FALSE)</f>
        <v>40/92</v>
      </c>
      <c r="J22" s="7" t="str">
        <f>VLOOKUP(N22,'[1]Revistas'!$B$2:$H$62913,6,FALSE)</f>
        <v>NO</v>
      </c>
      <c r="K22" s="7" t="s">
        <v>113</v>
      </c>
      <c r="L22" s="7" t="s">
        <v>114</v>
      </c>
      <c r="M22" s="7">
        <v>0</v>
      </c>
      <c r="N22" s="7" t="s">
        <v>115</v>
      </c>
      <c r="O22" s="7" t="s">
        <v>116</v>
      </c>
      <c r="P22" s="7">
        <v>2021</v>
      </c>
      <c r="Q22" s="7">
        <v>86</v>
      </c>
      <c r="R22" s="7">
        <v>4</v>
      </c>
      <c r="S22" s="7">
        <v>490</v>
      </c>
      <c r="T22" s="7">
        <v>495</v>
      </c>
    </row>
    <row r="23" spans="2:20" s="1" customFormat="1" ht="15">
      <c r="B23" s="6" t="s">
        <v>117</v>
      </c>
      <c r="C23" s="6" t="s">
        <v>118</v>
      </c>
      <c r="D23" s="6" t="s">
        <v>119</v>
      </c>
      <c r="E23" s="7" t="s">
        <v>31</v>
      </c>
      <c r="F23" s="7">
        <f>VLOOKUP(N23,'[1]Revistas'!$B$2:$H$62913,2,FALSE)</f>
        <v>4.177</v>
      </c>
      <c r="G23" s="7" t="str">
        <f>VLOOKUP(N23,'[1]Revistas'!$B$2:$H$62913,3,FALSE)</f>
        <v>Q3</v>
      </c>
      <c r="H23" s="7" t="str">
        <f>VLOOKUP(N23,'[1]Revistas'!$B$2:$H$62913,4,FALSE)</f>
        <v>IMMUNOLOGY</v>
      </c>
      <c r="I23" s="7" t="str">
        <f>VLOOKUP(N23,'[1]Revistas'!$B$2:$H$62913,5,FALSE)</f>
        <v>84/162</v>
      </c>
      <c r="J23" s="7" t="str">
        <f>VLOOKUP(N23,'[1]Revistas'!$B$2:$H$62913,6,FALSE)</f>
        <v>NO</v>
      </c>
      <c r="K23" s="7" t="s">
        <v>120</v>
      </c>
      <c r="L23" s="7" t="s">
        <v>121</v>
      </c>
      <c r="M23" s="7">
        <v>0</v>
      </c>
      <c r="N23" s="7" t="s">
        <v>122</v>
      </c>
      <c r="O23" s="7" t="s">
        <v>123</v>
      </c>
      <c r="P23" s="7">
        <v>2021</v>
      </c>
      <c r="Q23" s="7">
        <v>35</v>
      </c>
      <c r="R23" s="7">
        <v>10</v>
      </c>
      <c r="S23" s="7">
        <v>1707</v>
      </c>
      <c r="T23" s="7">
        <v>1708</v>
      </c>
    </row>
    <row r="24" spans="2:20" s="1" customFormat="1" ht="15">
      <c r="B24" s="6" t="s">
        <v>124</v>
      </c>
      <c r="C24" s="6" t="s">
        <v>125</v>
      </c>
      <c r="D24" s="6" t="s">
        <v>126</v>
      </c>
      <c r="E24" s="7" t="s">
        <v>127</v>
      </c>
      <c r="F24" s="7">
        <f>VLOOKUP(N24,'[1]Revistas'!$B$2:$H$62913,2,FALSE)</f>
        <v>4.25</v>
      </c>
      <c r="G24" s="7" t="str">
        <f>VLOOKUP(N24,'[1]Revistas'!$B$2:$H$62913,3,FALSE)</f>
        <v>Q2</v>
      </c>
      <c r="H24" s="7" t="str">
        <f>VLOOKUP(N24,'[1]Revistas'!$B$2:$H$62913,4,FALSE)</f>
        <v>PHARMACOLOGY &amp; PHARMACY</v>
      </c>
      <c r="I24" s="7" t="str">
        <f>VLOOKUP(N24,'[1]Revistas'!$B$2:$H$62913,5,FALSE)</f>
        <v>93/275</v>
      </c>
      <c r="J24" s="7" t="str">
        <f>VLOOKUP(N24,'[1]Revistas'!$B$2:$H$62913,6,FALSE)</f>
        <v>NO</v>
      </c>
      <c r="K24" s="7" t="s">
        <v>128</v>
      </c>
      <c r="L24" s="7" t="s">
        <v>129</v>
      </c>
      <c r="M24" s="7">
        <v>1</v>
      </c>
      <c r="N24" s="7" t="s">
        <v>130</v>
      </c>
      <c r="O24" s="7" t="s">
        <v>131</v>
      </c>
      <c r="P24" s="7">
        <v>2021</v>
      </c>
      <c r="Q24" s="7">
        <v>20</v>
      </c>
      <c r="R24" s="7">
        <v>4</v>
      </c>
      <c r="S24" s="7">
        <v>397</v>
      </c>
      <c r="T24" s="7">
        <v>409</v>
      </c>
    </row>
    <row r="25" spans="2:20" s="1" customFormat="1" ht="15">
      <c r="B25" s="6" t="s">
        <v>132</v>
      </c>
      <c r="C25" s="6" t="s">
        <v>133</v>
      </c>
      <c r="D25" s="6" t="s">
        <v>134</v>
      </c>
      <c r="E25" s="7" t="s">
        <v>23</v>
      </c>
      <c r="F25" s="7">
        <f>VLOOKUP(N25,'[1]Revistas'!$B$2:$H$62913,2,FALSE)</f>
        <v>5.091</v>
      </c>
      <c r="G25" s="7" t="str">
        <f>VLOOKUP(N25,'[1]Revistas'!$B$2:$H$62913,3,FALSE)</f>
        <v>Q1</v>
      </c>
      <c r="H25" s="7" t="str">
        <f>VLOOKUP(N25,'[1]Revistas'!$B$2:$H$62913,4,FALSE)</f>
        <v>MEDICINE, GENERAL &amp; INTERNAL</v>
      </c>
      <c r="I25" s="7" t="str">
        <f>VLOOKUP(N25,'[1]Revistas'!$B$2:$H$62913,5,FALSE)</f>
        <v>44/313</v>
      </c>
      <c r="J25" s="7" t="str">
        <f>VLOOKUP(N25,'[1]Revistas'!$B$2:$H$62913,6,FALSE)</f>
        <v>NO</v>
      </c>
      <c r="K25" s="7" t="s">
        <v>135</v>
      </c>
      <c r="L25" s="7" t="s">
        <v>136</v>
      </c>
      <c r="M25" s="7">
        <v>4</v>
      </c>
      <c r="N25" s="7" t="s">
        <v>137</v>
      </c>
      <c r="O25" s="7" t="s">
        <v>138</v>
      </c>
      <c r="P25" s="7">
        <v>2021</v>
      </c>
      <c r="Q25" s="7">
        <v>8</v>
      </c>
      <c r="R25" s="7" t="s">
        <v>63</v>
      </c>
      <c r="S25" s="7" t="s">
        <v>63</v>
      </c>
      <c r="T25" s="7">
        <v>615342</v>
      </c>
    </row>
    <row r="26" spans="2:20" s="1" customFormat="1" ht="15">
      <c r="B26" s="6" t="s">
        <v>139</v>
      </c>
      <c r="C26" s="6" t="s">
        <v>140</v>
      </c>
      <c r="D26" s="6" t="s">
        <v>141</v>
      </c>
      <c r="E26" s="7" t="s">
        <v>23</v>
      </c>
      <c r="F26" s="7">
        <f>VLOOKUP(N26,'[1]Revistas'!$B$2:$H$62913,2,FALSE)</f>
        <v>5.428</v>
      </c>
      <c r="G26" s="7" t="str">
        <f>VLOOKUP(N26,'[1]Revistas'!$B$2:$H$62913,3,FALSE)</f>
        <v>Q1</v>
      </c>
      <c r="H26" s="7" t="str">
        <f>VLOOKUP(N26,'[1]Revistas'!$B$2:$H$62913,4,FALSE)</f>
        <v>HEALTH CARE SCIENCES &amp; SERVICES</v>
      </c>
      <c r="I26" s="7" t="str">
        <f>VLOOKUP(N26,'[1]Revistas'!$B$2:$H$62913,5,FALSE)</f>
        <v>10/108</v>
      </c>
      <c r="J26" s="7" t="str">
        <f>VLOOKUP(N26,'[1]Revistas'!$B$2:$H$62913,6,FALSE)</f>
        <v>SI</v>
      </c>
      <c r="K26" s="7" t="s">
        <v>142</v>
      </c>
      <c r="L26" s="7" t="s">
        <v>143</v>
      </c>
      <c r="M26" s="7">
        <v>0</v>
      </c>
      <c r="N26" s="7" t="s">
        <v>144</v>
      </c>
      <c r="O26" s="7" t="s">
        <v>145</v>
      </c>
      <c r="P26" s="7">
        <v>2021</v>
      </c>
      <c r="Q26" s="7">
        <v>23</v>
      </c>
      <c r="R26" s="7">
        <v>2</v>
      </c>
      <c r="S26" s="7" t="s">
        <v>63</v>
      </c>
      <c r="T26" s="7" t="s">
        <v>146</v>
      </c>
    </row>
    <row r="27" spans="2:20" s="1" customFormat="1" ht="15">
      <c r="B27" s="6" t="s">
        <v>147</v>
      </c>
      <c r="C27" s="6" t="s">
        <v>148</v>
      </c>
      <c r="D27" s="6" t="s">
        <v>149</v>
      </c>
      <c r="E27" s="7" t="s">
        <v>76</v>
      </c>
      <c r="F27" s="7">
        <f>VLOOKUP(N27,'[1]Revistas'!$B$2:$H$62913,2,FALSE)</f>
        <v>5.483</v>
      </c>
      <c r="G27" s="7" t="str">
        <f>VLOOKUP(N27,'[1]Revistas'!$B$2:$H$62913,3,FALSE)</f>
        <v>Q1</v>
      </c>
      <c r="H27" s="7" t="str">
        <f>VLOOKUP(N27,'[1]Revistas'!$B$2:$H$62913,4,FALSE)</f>
        <v>TRANSPLANTATION</v>
      </c>
      <c r="I27" s="7" t="str">
        <f>VLOOKUP(N27,'[1]Revistas'!$B$2:$H$62913,5,FALSE)</f>
        <v>06 DE 25</v>
      </c>
      <c r="J27" s="7" t="str">
        <f>VLOOKUP(N27,'[1]Revistas'!$B$2:$H$62913,6,FALSE)</f>
        <v>NO</v>
      </c>
      <c r="K27" s="7" t="s">
        <v>150</v>
      </c>
      <c r="L27" s="7" t="s">
        <v>63</v>
      </c>
      <c r="M27" s="7">
        <v>0</v>
      </c>
      <c r="N27" s="7" t="s">
        <v>151</v>
      </c>
      <c r="O27" s="7" t="s">
        <v>152</v>
      </c>
      <c r="P27" s="7">
        <v>2021</v>
      </c>
      <c r="Q27" s="7">
        <v>56</v>
      </c>
      <c r="R27" s="7" t="s">
        <v>153</v>
      </c>
      <c r="S27" s="7">
        <v>49</v>
      </c>
      <c r="T27" s="7">
        <v>50</v>
      </c>
    </row>
    <row r="28" spans="2:20" s="1" customFormat="1" ht="15">
      <c r="B28" s="6" t="s">
        <v>154</v>
      </c>
      <c r="C28" s="6" t="s">
        <v>155</v>
      </c>
      <c r="D28" s="6" t="s">
        <v>156</v>
      </c>
      <c r="E28" s="7" t="s">
        <v>23</v>
      </c>
      <c r="F28" s="7">
        <f>VLOOKUP(N28,'[1]Revistas'!$B$2:$H$62913,2,FALSE)</f>
        <v>5.79</v>
      </c>
      <c r="G28" s="7" t="str">
        <f>VLOOKUP(N28,'[1]Revistas'!$B$2:$H$62913,3,FALSE)</f>
        <v>Q1</v>
      </c>
      <c r="H28" s="7" t="str">
        <f>VLOOKUP(N28,'[1]Revistas'!$B$2:$H$62913,4,FALSE)</f>
        <v>INFECTIOUS DISEASES</v>
      </c>
      <c r="I28" s="7" t="str">
        <f>VLOOKUP(N28,'[1]Revistas'!$B$2:$H$62913,5,FALSE)</f>
        <v>14/92</v>
      </c>
      <c r="J28" s="7" t="str">
        <f>VLOOKUP(N28,'[1]Revistas'!$B$2:$H$62913,6,FALSE)</f>
        <v>NO</v>
      </c>
      <c r="K28" s="7" t="s">
        <v>157</v>
      </c>
      <c r="L28" s="7" t="s">
        <v>158</v>
      </c>
      <c r="M28" s="7">
        <v>0</v>
      </c>
      <c r="N28" s="7" t="s">
        <v>159</v>
      </c>
      <c r="O28" s="7" t="s">
        <v>160</v>
      </c>
      <c r="P28" s="7">
        <v>2021</v>
      </c>
      <c r="Q28" s="7">
        <v>76</v>
      </c>
      <c r="R28" s="7">
        <v>12</v>
      </c>
      <c r="S28" s="7">
        <v>3263</v>
      </c>
      <c r="T28" s="7">
        <v>3271</v>
      </c>
    </row>
    <row r="29" spans="2:20" s="1" customFormat="1" ht="15">
      <c r="B29" s="6" t="s">
        <v>161</v>
      </c>
      <c r="C29" s="6" t="s">
        <v>162</v>
      </c>
      <c r="D29" s="6" t="s">
        <v>156</v>
      </c>
      <c r="E29" s="7" t="s">
        <v>23</v>
      </c>
      <c r="F29" s="7">
        <f>VLOOKUP(N29,'[1]Revistas'!$B$2:$H$62913,2,FALSE)</f>
        <v>5.79</v>
      </c>
      <c r="G29" s="7" t="str">
        <f>VLOOKUP(N29,'[1]Revistas'!$B$2:$H$62913,3,FALSE)</f>
        <v>Q1</v>
      </c>
      <c r="H29" s="7" t="str">
        <f>VLOOKUP(N29,'[1]Revistas'!$B$2:$H$62913,4,FALSE)</f>
        <v>INFECTIOUS DISEASES</v>
      </c>
      <c r="I29" s="7" t="str">
        <f>VLOOKUP(N29,'[1]Revistas'!$B$2:$H$62913,5,FALSE)</f>
        <v>14/92</v>
      </c>
      <c r="J29" s="7" t="str">
        <f>VLOOKUP(N29,'[1]Revistas'!$B$2:$H$62913,6,FALSE)</f>
        <v>NO</v>
      </c>
      <c r="K29" s="7" t="s">
        <v>163</v>
      </c>
      <c r="L29" s="7" t="s">
        <v>164</v>
      </c>
      <c r="M29" s="7">
        <v>0</v>
      </c>
      <c r="N29" s="7" t="s">
        <v>159</v>
      </c>
      <c r="O29" s="7" t="s">
        <v>43</v>
      </c>
      <c r="P29" s="7">
        <v>2021</v>
      </c>
      <c r="Q29" s="7">
        <v>76</v>
      </c>
      <c r="R29" s="7">
        <v>7</v>
      </c>
      <c r="S29" s="7">
        <v>1886</v>
      </c>
      <c r="T29" s="7">
        <v>1892</v>
      </c>
    </row>
    <row r="30" spans="2:20" s="1" customFormat="1" ht="15">
      <c r="B30" s="6" t="s">
        <v>165</v>
      </c>
      <c r="C30" s="6" t="s">
        <v>166</v>
      </c>
      <c r="D30" s="6" t="s">
        <v>156</v>
      </c>
      <c r="E30" s="7" t="s">
        <v>23</v>
      </c>
      <c r="F30" s="7">
        <f>VLOOKUP(N30,'[1]Revistas'!$B$2:$H$62913,2,FALSE)</f>
        <v>5.79</v>
      </c>
      <c r="G30" s="7" t="str">
        <f>VLOOKUP(N30,'[1]Revistas'!$B$2:$H$62913,3,FALSE)</f>
        <v>Q1</v>
      </c>
      <c r="H30" s="7" t="str">
        <f>VLOOKUP(N30,'[1]Revistas'!$B$2:$H$62913,4,FALSE)</f>
        <v>INFECTIOUS DISEASES</v>
      </c>
      <c r="I30" s="7" t="str">
        <f>VLOOKUP(N30,'[1]Revistas'!$B$2:$H$62913,5,FALSE)</f>
        <v>14/92</v>
      </c>
      <c r="J30" s="7" t="str">
        <f>VLOOKUP(N30,'[1]Revistas'!$B$2:$H$62913,6,FALSE)</f>
        <v>NO</v>
      </c>
      <c r="K30" s="7" t="s">
        <v>167</v>
      </c>
      <c r="L30" s="7" t="s">
        <v>168</v>
      </c>
      <c r="M30" s="7">
        <v>7</v>
      </c>
      <c r="N30" s="7" t="s">
        <v>159</v>
      </c>
      <c r="O30" s="7" t="s">
        <v>71</v>
      </c>
      <c r="P30" s="7">
        <v>2021</v>
      </c>
      <c r="Q30" s="7">
        <v>76</v>
      </c>
      <c r="R30" s="7">
        <v>3</v>
      </c>
      <c r="S30" s="7">
        <v>738</v>
      </c>
      <c r="T30" s="7">
        <v>742</v>
      </c>
    </row>
    <row r="31" spans="2:20" s="1" customFormat="1" ht="15">
      <c r="B31" s="6" t="s">
        <v>169</v>
      </c>
      <c r="C31" s="6" t="s">
        <v>170</v>
      </c>
      <c r="D31" s="6" t="s">
        <v>171</v>
      </c>
      <c r="E31" s="7" t="s">
        <v>23</v>
      </c>
      <c r="F31" s="7">
        <f>VLOOKUP(N31,'[1]Revistas'!$B$2:$H$62913,2,FALSE)</f>
        <v>5.828</v>
      </c>
      <c r="G31" s="7" t="str">
        <f>VLOOKUP(N31,'[1]Revistas'!$B$2:$H$62913,3,FALSE)</f>
        <v>Q2</v>
      </c>
      <c r="H31" s="7" t="str">
        <f>VLOOKUP(N31,'[1]Revistas'!$B$2:$H$62913,4,FALSE)</f>
        <v>GASTROENTEROLOGY &amp; HEPATOLOGY</v>
      </c>
      <c r="I31" s="7" t="str">
        <f>VLOOKUP(N31,'[1]Revistas'!$B$2:$H$62913,5,FALSE)</f>
        <v>25/92</v>
      </c>
      <c r="J31" s="7" t="str">
        <f>VLOOKUP(N31,'[1]Revistas'!$B$2:$H$62913,6,FALSE)</f>
        <v>NO</v>
      </c>
      <c r="K31" s="7" t="s">
        <v>172</v>
      </c>
      <c r="L31" s="7" t="s">
        <v>173</v>
      </c>
      <c r="M31" s="7">
        <v>2</v>
      </c>
      <c r="N31" s="7" t="s">
        <v>174</v>
      </c>
      <c r="O31" s="7" t="s">
        <v>160</v>
      </c>
      <c r="P31" s="7">
        <v>2021</v>
      </c>
      <c r="Q31" s="7">
        <v>41</v>
      </c>
      <c r="R31" s="7">
        <v>12</v>
      </c>
      <c r="S31" s="7">
        <v>2885</v>
      </c>
      <c r="T31" s="7">
        <v>2891</v>
      </c>
    </row>
    <row r="32" spans="2:20" s="1" customFormat="1" ht="15">
      <c r="B32" s="6" t="s">
        <v>175</v>
      </c>
      <c r="C32" s="6" t="s">
        <v>176</v>
      </c>
      <c r="D32" s="6" t="s">
        <v>177</v>
      </c>
      <c r="E32" s="7" t="s">
        <v>31</v>
      </c>
      <c r="F32" s="7">
        <f>VLOOKUP(N32,'[1]Revistas'!$B$2:$H$62913,2,FALSE)</f>
        <v>6.166</v>
      </c>
      <c r="G32" s="7" t="str">
        <f>VLOOKUP(N32,'[1]Revistas'!$B$2:$H$62913,3,FALSE)</f>
        <v>Q1</v>
      </c>
      <c r="H32" s="7" t="str">
        <f>VLOOKUP(N32,'[1]Revistas'!$B$2:$H$62913,4,FALSE)</f>
        <v>DERMATOLOGY</v>
      </c>
      <c r="I32" s="7" t="str">
        <f>VLOOKUP(N32,'[1]Revistas'!$B$2:$H$62913,5,FALSE)</f>
        <v>7 DE 68</v>
      </c>
      <c r="J32" s="7" t="str">
        <f>VLOOKUP(N32,'[1]Revistas'!$B$2:$H$62913,6,FALSE)</f>
        <v>NO</v>
      </c>
      <c r="K32" s="7" t="s">
        <v>178</v>
      </c>
      <c r="L32" s="7" t="s">
        <v>179</v>
      </c>
      <c r="M32" s="7">
        <v>7</v>
      </c>
      <c r="N32" s="7" t="s">
        <v>180</v>
      </c>
      <c r="O32" s="7" t="s">
        <v>181</v>
      </c>
      <c r="P32" s="7">
        <v>2021</v>
      </c>
      <c r="Q32" s="7">
        <v>35</v>
      </c>
      <c r="R32" s="7">
        <v>8</v>
      </c>
      <c r="S32" s="7" t="s">
        <v>182</v>
      </c>
      <c r="T32" s="7" t="s">
        <v>183</v>
      </c>
    </row>
    <row r="33" spans="2:20" s="1" customFormat="1" ht="15">
      <c r="B33" s="6" t="s">
        <v>184</v>
      </c>
      <c r="C33" s="6" t="s">
        <v>185</v>
      </c>
      <c r="D33" s="6" t="s">
        <v>177</v>
      </c>
      <c r="E33" s="7" t="s">
        <v>31</v>
      </c>
      <c r="F33" s="7">
        <f>VLOOKUP(N33,'[1]Revistas'!$B$2:$H$62913,2,FALSE)</f>
        <v>6.166</v>
      </c>
      <c r="G33" s="7" t="str">
        <f>VLOOKUP(N33,'[1]Revistas'!$B$2:$H$62913,3,FALSE)</f>
        <v>Q1</v>
      </c>
      <c r="H33" s="7" t="str">
        <f>VLOOKUP(N33,'[1]Revistas'!$B$2:$H$62913,4,FALSE)</f>
        <v>DERMATOLOGY</v>
      </c>
      <c r="I33" s="7" t="str">
        <f>VLOOKUP(N33,'[1]Revistas'!$B$2:$H$62913,5,FALSE)</f>
        <v>7 DE 68</v>
      </c>
      <c r="J33" s="7" t="str">
        <f>VLOOKUP(N33,'[1]Revistas'!$B$2:$H$62913,6,FALSE)</f>
        <v>NO</v>
      </c>
      <c r="K33" s="7" t="s">
        <v>186</v>
      </c>
      <c r="L33" s="7" t="s">
        <v>187</v>
      </c>
      <c r="M33" s="7">
        <v>3</v>
      </c>
      <c r="N33" s="7" t="s">
        <v>180</v>
      </c>
      <c r="O33" s="7" t="s">
        <v>188</v>
      </c>
      <c r="P33" s="7">
        <v>2021</v>
      </c>
      <c r="Q33" s="7">
        <v>35</v>
      </c>
      <c r="R33" s="7">
        <v>4</v>
      </c>
      <c r="S33" s="7" t="s">
        <v>189</v>
      </c>
      <c r="T33" s="7" t="s">
        <v>190</v>
      </c>
    </row>
    <row r="34" spans="2:20" s="1" customFormat="1" ht="15">
      <c r="B34" s="6" t="s">
        <v>191</v>
      </c>
      <c r="C34" s="6" t="s">
        <v>192</v>
      </c>
      <c r="D34" s="6" t="s">
        <v>193</v>
      </c>
      <c r="E34" s="7" t="s">
        <v>31</v>
      </c>
      <c r="F34" s="7">
        <f>VLOOKUP(N34,'[1]Revistas'!$B$2:$H$62913,2,FALSE)</f>
        <v>6.211</v>
      </c>
      <c r="G34" s="7" t="str">
        <f>VLOOKUP(N34,'[1]Revistas'!$B$2:$H$62913,3,FALSE)</f>
        <v>Q1</v>
      </c>
      <c r="H34" s="7" t="str">
        <f>VLOOKUP(N34,'[1]Revistas'!$B$2:$H$62913,4,FALSE)</f>
        <v>INFECTIOUS DISEASES</v>
      </c>
      <c r="I34" s="7" t="str">
        <f>VLOOKUP(N34,'[1]Revistas'!$B$2:$H$62913,5,FALSE)</f>
        <v>9 DE 92</v>
      </c>
      <c r="J34" s="7" t="str">
        <f>VLOOKUP(N34,'[1]Revistas'!$B$2:$H$62913,6,FALSE)</f>
        <v>SI</v>
      </c>
      <c r="K34" s="7" t="s">
        <v>194</v>
      </c>
      <c r="L34" s="7" t="s">
        <v>195</v>
      </c>
      <c r="M34" s="7">
        <v>3</v>
      </c>
      <c r="N34" s="7" t="s">
        <v>196</v>
      </c>
      <c r="O34" s="7" t="s">
        <v>197</v>
      </c>
      <c r="P34" s="7">
        <v>2021</v>
      </c>
      <c r="Q34" s="7">
        <v>42</v>
      </c>
      <c r="R34" s="7" t="s">
        <v>63</v>
      </c>
      <c r="S34" s="7" t="s">
        <v>63</v>
      </c>
      <c r="T34" s="7">
        <v>102027</v>
      </c>
    </row>
    <row r="35" spans="2:20" s="1" customFormat="1" ht="15">
      <c r="B35" s="6" t="s">
        <v>198</v>
      </c>
      <c r="C35" s="6" t="s">
        <v>199</v>
      </c>
      <c r="D35" s="6" t="s">
        <v>200</v>
      </c>
      <c r="E35" s="7" t="s">
        <v>23</v>
      </c>
      <c r="F35" s="7">
        <f>VLOOKUP(N35,'[1]Revistas'!$B$2:$H$62913,2,FALSE)</f>
        <v>6.307</v>
      </c>
      <c r="G35" s="7" t="str">
        <f>VLOOKUP(N35,'[1]Revistas'!$B$2:$H$62913,3,FALSE)</f>
        <v>Q1</v>
      </c>
      <c r="H35" s="7" t="str">
        <f>VLOOKUP(N35,'[1]Revistas'!$B$2:$H$62913,4,FALSE)</f>
        <v>INFECTIOUS DISEASES</v>
      </c>
      <c r="I35" s="7" t="str">
        <f>VLOOKUP(N35,'[1]Revistas'!$B$2:$H$62913,5,FALSE)</f>
        <v>8 DE 92</v>
      </c>
      <c r="J35" s="7" t="str">
        <f>VLOOKUP(N35,'[1]Revistas'!$B$2:$H$62913,6,FALSE)</f>
        <v>SI</v>
      </c>
      <c r="K35" s="7" t="s">
        <v>201</v>
      </c>
      <c r="L35" s="7" t="s">
        <v>202</v>
      </c>
      <c r="M35" s="7">
        <v>0</v>
      </c>
      <c r="N35" s="7" t="s">
        <v>203</v>
      </c>
      <c r="O35" s="7" t="s">
        <v>204</v>
      </c>
      <c r="P35" s="7">
        <v>2021</v>
      </c>
      <c r="Q35" s="7">
        <v>26</v>
      </c>
      <c r="R35" s="7">
        <v>25</v>
      </c>
      <c r="S35" s="7" t="s">
        <v>63</v>
      </c>
      <c r="T35" s="7" t="s">
        <v>63</v>
      </c>
    </row>
    <row r="36" spans="2:20" s="1" customFormat="1" ht="15">
      <c r="B36" s="6" t="s">
        <v>205</v>
      </c>
      <c r="C36" s="6" t="s">
        <v>206</v>
      </c>
      <c r="D36" s="6" t="s">
        <v>207</v>
      </c>
      <c r="E36" s="7" t="s">
        <v>23</v>
      </c>
      <c r="F36" s="7">
        <f>VLOOKUP(N36,'[1]Revistas'!$B$2:$H$62913,2,FALSE)</f>
        <v>6.6</v>
      </c>
      <c r="G36" s="7" t="str">
        <f>VLOOKUP(N36,'[1]Revistas'!$B$2:$H$62913,3,FALSE)</f>
        <v>Q2</v>
      </c>
      <c r="H36" s="7" t="str">
        <f>VLOOKUP(N36,'[1]Revistas'!$B$2:$H$62913,4,FALSE)</f>
        <v>CELL BIOLOGY</v>
      </c>
      <c r="I36" s="7" t="str">
        <f>VLOOKUP(N36,'[1]Revistas'!$B$2:$H$62913,5,FALSE)</f>
        <v>53/195</v>
      </c>
      <c r="J36" s="7" t="str">
        <f>VLOOKUP(N36,'[1]Revistas'!$B$2:$H$62913,6,FALSE)</f>
        <v>NO</v>
      </c>
      <c r="K36" s="7" t="s">
        <v>208</v>
      </c>
      <c r="L36" s="7" t="s">
        <v>209</v>
      </c>
      <c r="M36" s="7">
        <v>0</v>
      </c>
      <c r="N36" s="7" t="s">
        <v>210</v>
      </c>
      <c r="O36" s="7" t="s">
        <v>35</v>
      </c>
      <c r="P36" s="7">
        <v>2021</v>
      </c>
      <c r="Q36" s="7">
        <v>10</v>
      </c>
      <c r="R36" s="7">
        <v>5</v>
      </c>
      <c r="S36" s="7" t="s">
        <v>63</v>
      </c>
      <c r="T36" s="7">
        <v>1099</v>
      </c>
    </row>
    <row r="37" spans="2:20" s="1" customFormat="1" ht="15">
      <c r="B37" s="6" t="s">
        <v>211</v>
      </c>
      <c r="C37" s="6" t="s">
        <v>212</v>
      </c>
      <c r="D37" s="6" t="s">
        <v>213</v>
      </c>
      <c r="E37" s="7" t="s">
        <v>23</v>
      </c>
      <c r="F37" s="7">
        <f>VLOOKUP(N37,'[1]Revistas'!$B$2:$H$62913,2,FALSE)</f>
        <v>7.561</v>
      </c>
      <c r="G37" s="7" t="str">
        <f>VLOOKUP(N37,'[1]Revistas'!$B$2:$H$62913,3,FALSE)</f>
        <v>Q1</v>
      </c>
      <c r="H37" s="7" t="str">
        <f>VLOOKUP(N37,'[1]Revistas'!$B$2:$H$62913,4,FALSE)</f>
        <v>IMMUNOLOGY</v>
      </c>
      <c r="I37" s="7" t="str">
        <f>VLOOKUP(N37,'[1]Revistas'!$B$2:$H$62913,5,FALSE)</f>
        <v>24/162</v>
      </c>
      <c r="J37" s="7" t="str">
        <f>VLOOKUP(N37,'[1]Revistas'!$B$2:$H$62913,6,FALSE)</f>
        <v>NO</v>
      </c>
      <c r="K37" s="7" t="s">
        <v>214</v>
      </c>
      <c r="L37" s="7" t="s">
        <v>215</v>
      </c>
      <c r="M37" s="7">
        <v>2</v>
      </c>
      <c r="N37" s="7" t="s">
        <v>216</v>
      </c>
      <c r="O37" s="7" t="s">
        <v>217</v>
      </c>
      <c r="P37" s="7">
        <v>2021</v>
      </c>
      <c r="Q37" s="7">
        <v>12</v>
      </c>
      <c r="R37" s="7" t="s">
        <v>63</v>
      </c>
      <c r="S37" s="7" t="s">
        <v>63</v>
      </c>
      <c r="T37" s="7">
        <v>723196</v>
      </c>
    </row>
    <row r="38" spans="2:20" s="1" customFormat="1" ht="15">
      <c r="B38" s="6" t="s">
        <v>218</v>
      </c>
      <c r="C38" s="6" t="s">
        <v>219</v>
      </c>
      <c r="D38" s="6" t="s">
        <v>220</v>
      </c>
      <c r="E38" s="7" t="s">
        <v>23</v>
      </c>
      <c r="F38" s="7">
        <f>VLOOKUP(N38,'[1]Revistas'!$B$2:$H$62913,2,FALSE)</f>
        <v>8.067</v>
      </c>
      <c r="G38" s="7" t="str">
        <f>VLOOKUP(N38,'[1]Revistas'!$B$2:$H$62913,3,FALSE)</f>
        <v>Q1</v>
      </c>
      <c r="H38" s="7" t="str">
        <f>VLOOKUP(N38,'[1]Revistas'!$B$2:$H$62913,4,FALSE)</f>
        <v>MICROBIOLOGY</v>
      </c>
      <c r="I38" s="7" t="str">
        <f>VLOOKUP(N38,'[1]Revistas'!$B$2:$H$62913,5,FALSE)</f>
        <v>13/137</v>
      </c>
      <c r="J38" s="7" t="str">
        <f>VLOOKUP(N38,'[1]Revistas'!$B$2:$H$62913,6,FALSE)</f>
        <v>SI</v>
      </c>
      <c r="K38" s="7" t="s">
        <v>221</v>
      </c>
      <c r="L38" s="7" t="s">
        <v>222</v>
      </c>
      <c r="M38" s="7">
        <v>5</v>
      </c>
      <c r="N38" s="7" t="s">
        <v>223</v>
      </c>
      <c r="O38" s="7" t="s">
        <v>105</v>
      </c>
      <c r="P38" s="7">
        <v>2021</v>
      </c>
      <c r="Q38" s="7">
        <v>27</v>
      </c>
      <c r="R38" s="7">
        <v>11</v>
      </c>
      <c r="S38" s="7">
        <v>1678</v>
      </c>
      <c r="T38" s="7">
        <v>1684</v>
      </c>
    </row>
    <row r="39" spans="2:20" s="1" customFormat="1" ht="15">
      <c r="B39" s="6" t="s">
        <v>224</v>
      </c>
      <c r="C39" s="6" t="s">
        <v>225</v>
      </c>
      <c r="D39" s="6" t="s">
        <v>220</v>
      </c>
      <c r="E39" s="7" t="s">
        <v>127</v>
      </c>
      <c r="F39" s="7">
        <f>VLOOKUP(N39,'[1]Revistas'!$B$2:$H$62913,2,FALSE)</f>
        <v>8.067</v>
      </c>
      <c r="G39" s="7" t="str">
        <f>VLOOKUP(N39,'[1]Revistas'!$B$2:$H$62913,3,FALSE)</f>
        <v>Q1</v>
      </c>
      <c r="H39" s="7" t="str">
        <f>VLOOKUP(N39,'[1]Revistas'!$B$2:$H$62913,4,FALSE)</f>
        <v>MICROBIOLOGY</v>
      </c>
      <c r="I39" s="7" t="str">
        <f>VLOOKUP(N39,'[1]Revistas'!$B$2:$H$62913,5,FALSE)</f>
        <v>13/137</v>
      </c>
      <c r="J39" s="7" t="str">
        <f>VLOOKUP(N39,'[1]Revistas'!$B$2:$H$62913,6,FALSE)</f>
        <v>SI</v>
      </c>
      <c r="K39" s="7" t="s">
        <v>226</v>
      </c>
      <c r="L39" s="7" t="s">
        <v>227</v>
      </c>
      <c r="M39" s="7">
        <v>9</v>
      </c>
      <c r="N39" s="7" t="s">
        <v>223</v>
      </c>
      <c r="O39" s="7" t="s">
        <v>228</v>
      </c>
      <c r="P39" s="7">
        <v>2021</v>
      </c>
      <c r="Q39" s="7">
        <v>27</v>
      </c>
      <c r="R39" s="7">
        <v>9</v>
      </c>
      <c r="S39" s="7">
        <v>1242</v>
      </c>
      <c r="T39" s="7">
        <v>1249</v>
      </c>
    </row>
    <row r="40" spans="2:20" s="1" customFormat="1" ht="15">
      <c r="B40" s="6" t="s">
        <v>229</v>
      </c>
      <c r="C40" s="6" t="s">
        <v>230</v>
      </c>
      <c r="D40" s="6" t="s">
        <v>220</v>
      </c>
      <c r="E40" s="7" t="s">
        <v>23</v>
      </c>
      <c r="F40" s="7">
        <f>VLOOKUP(N40,'[1]Revistas'!$B$2:$H$62913,2,FALSE)</f>
        <v>8.067</v>
      </c>
      <c r="G40" s="7" t="str">
        <f>VLOOKUP(N40,'[1]Revistas'!$B$2:$H$62913,3,FALSE)</f>
        <v>Q1</v>
      </c>
      <c r="H40" s="7" t="str">
        <f>VLOOKUP(N40,'[1]Revistas'!$B$2:$H$62913,4,FALSE)</f>
        <v>MICROBIOLOGY</v>
      </c>
      <c r="I40" s="7" t="str">
        <f>VLOOKUP(N40,'[1]Revistas'!$B$2:$H$62913,5,FALSE)</f>
        <v>13/137</v>
      </c>
      <c r="J40" s="7" t="str">
        <f>VLOOKUP(N40,'[1]Revistas'!$B$2:$H$62913,6,FALSE)</f>
        <v>SI</v>
      </c>
      <c r="K40" s="7" t="s">
        <v>231</v>
      </c>
      <c r="L40" s="7" t="s">
        <v>232</v>
      </c>
      <c r="M40" s="7">
        <v>54</v>
      </c>
      <c r="N40" s="7" t="s">
        <v>223</v>
      </c>
      <c r="O40" s="7" t="s">
        <v>233</v>
      </c>
      <c r="P40" s="7">
        <v>2021</v>
      </c>
      <c r="Q40" s="7">
        <v>27</v>
      </c>
      <c r="R40" s="7">
        <v>2</v>
      </c>
      <c r="S40" s="7">
        <v>244</v>
      </c>
      <c r="T40" s="7">
        <v>252</v>
      </c>
    </row>
    <row r="41" spans="2:20" s="1" customFormat="1" ht="15">
      <c r="B41" s="6" t="s">
        <v>234</v>
      </c>
      <c r="C41" s="6" t="s">
        <v>235</v>
      </c>
      <c r="D41" s="6" t="s">
        <v>236</v>
      </c>
      <c r="E41" s="7" t="s">
        <v>23</v>
      </c>
      <c r="F41" s="7">
        <f>VLOOKUP(N41,'[1]Revistas'!$B$2:$H$62913,2,FALSE)</f>
        <v>8.41</v>
      </c>
      <c r="G41" s="7" t="str">
        <f>VLOOKUP(N41,'[1]Revistas'!$B$2:$H$62913,3,FALSE)</f>
        <v>Q1</v>
      </c>
      <c r="H41" s="7" t="str">
        <f>VLOOKUP(N41,'[1]Revistas'!$B$2:$H$62913,4,FALSE)</f>
        <v>CELL BIOLOGY</v>
      </c>
      <c r="I41" s="7" t="str">
        <f>VLOOKUP(N41,'[1]Revistas'!$B$2:$H$62913,5,FALSE)</f>
        <v>38/195</v>
      </c>
      <c r="J41" s="7" t="str">
        <f>VLOOKUP(N41,'[1]Revistas'!$B$2:$H$62913,6,FALSE)</f>
        <v>NO</v>
      </c>
      <c r="K41" s="7" t="s">
        <v>237</v>
      </c>
      <c r="L41" s="7" t="s">
        <v>238</v>
      </c>
      <c r="M41" s="7">
        <v>1</v>
      </c>
      <c r="N41" s="7" t="s">
        <v>239</v>
      </c>
      <c r="O41" s="7" t="s">
        <v>240</v>
      </c>
      <c r="P41" s="7">
        <v>2021</v>
      </c>
      <c r="Q41" s="7">
        <v>28</v>
      </c>
      <c r="R41" s="7">
        <v>1</v>
      </c>
      <c r="S41" s="7" t="s">
        <v>63</v>
      </c>
      <c r="T41" s="7">
        <v>23</v>
      </c>
    </row>
    <row r="42" spans="2:20" s="1" customFormat="1" ht="15">
      <c r="B42" s="6" t="s">
        <v>241</v>
      </c>
      <c r="C42" s="6" t="s">
        <v>242</v>
      </c>
      <c r="D42" s="6" t="s">
        <v>243</v>
      </c>
      <c r="E42" s="7" t="s">
        <v>76</v>
      </c>
      <c r="F42" s="7">
        <f>VLOOKUP(N42,'[1]Revistas'!$B$2:$H$62913,2,FALSE)</f>
        <v>9.071</v>
      </c>
      <c r="G42" s="7" t="str">
        <f>VLOOKUP(N42,'[1]Revistas'!$B$2:$H$62913,3,FALSE)</f>
        <v>Q1</v>
      </c>
      <c r="H42" s="7" t="str">
        <f>VLOOKUP(N42,'[1]Revistas'!$B$2:$H$62913,4,FALSE)</f>
        <v>GASTROENTEROLOGY &amp; HEPATOLOGY</v>
      </c>
      <c r="I42" s="7" t="str">
        <f>VLOOKUP(N42,'[1]Revistas'!$B$2:$H$62913,5,FALSE)</f>
        <v>14/92</v>
      </c>
      <c r="J42" s="7" t="str">
        <f>VLOOKUP(N42,'[1]Revistas'!$B$2:$H$62913,6,FALSE)</f>
        <v>NO</v>
      </c>
      <c r="K42" s="7" t="s">
        <v>244</v>
      </c>
      <c r="L42" s="7" t="s">
        <v>63</v>
      </c>
      <c r="M42" s="7">
        <v>0</v>
      </c>
      <c r="N42" s="7" t="s">
        <v>245</v>
      </c>
      <c r="O42" s="7" t="s">
        <v>35</v>
      </c>
      <c r="P42" s="7">
        <v>2021</v>
      </c>
      <c r="Q42" s="7">
        <v>15</v>
      </c>
      <c r="R42" s="7" t="s">
        <v>63</v>
      </c>
      <c r="S42" s="7" t="s">
        <v>246</v>
      </c>
      <c r="T42" s="7" t="s">
        <v>247</v>
      </c>
    </row>
    <row r="43" spans="2:20" s="1" customFormat="1" ht="15">
      <c r="B43" s="6" t="s">
        <v>248</v>
      </c>
      <c r="C43" s="6" t="s">
        <v>249</v>
      </c>
      <c r="D43" s="6" t="s">
        <v>250</v>
      </c>
      <c r="E43" s="7" t="s">
        <v>23</v>
      </c>
      <c r="F43" s="7">
        <f>VLOOKUP(N43,'[1]Revistas'!$B$2:$H$62913,2,FALSE)</f>
        <v>9.079</v>
      </c>
      <c r="G43" s="7" t="str">
        <f>VLOOKUP(N43,'[1]Revistas'!$B$2:$H$62913,3,FALSE)</f>
        <v>Q1</v>
      </c>
      <c r="H43" s="7" t="str">
        <f>VLOOKUP(N43,'[1]Revistas'!$B$2:$H$62913,4,FALSE)</f>
        <v>INFECTIOUS DISEASES</v>
      </c>
      <c r="I43" s="7" t="str">
        <f>VLOOKUP(N43,'[1]Revistas'!$B$2:$H$62913,5,FALSE)</f>
        <v>3 DE 92</v>
      </c>
      <c r="J43" s="7" t="str">
        <f>VLOOKUP(N43,'[1]Revistas'!$B$2:$H$62913,6,FALSE)</f>
        <v>SI</v>
      </c>
      <c r="K43" s="7" t="s">
        <v>251</v>
      </c>
      <c r="L43" s="7" t="s">
        <v>252</v>
      </c>
      <c r="M43" s="7">
        <v>10</v>
      </c>
      <c r="N43" s="7" t="s">
        <v>253</v>
      </c>
      <c r="O43" s="7" t="s">
        <v>254</v>
      </c>
      <c r="P43" s="7">
        <v>2021</v>
      </c>
      <c r="Q43" s="7">
        <v>73</v>
      </c>
      <c r="R43" s="7">
        <v>11</v>
      </c>
      <c r="S43" s="7" t="s">
        <v>255</v>
      </c>
      <c r="T43" s="7" t="s">
        <v>256</v>
      </c>
    </row>
    <row r="44" spans="2:20" s="1" customFormat="1" ht="15">
      <c r="B44" s="6" t="s">
        <v>257</v>
      </c>
      <c r="C44" s="6" t="s">
        <v>258</v>
      </c>
      <c r="D44" s="6" t="s">
        <v>250</v>
      </c>
      <c r="E44" s="7" t="s">
        <v>23</v>
      </c>
      <c r="F44" s="7">
        <f>VLOOKUP(N44,'[1]Revistas'!$B$2:$H$62913,2,FALSE)</f>
        <v>9.079</v>
      </c>
      <c r="G44" s="7" t="str">
        <f>VLOOKUP(N44,'[1]Revistas'!$B$2:$H$62913,3,FALSE)</f>
        <v>Q1</v>
      </c>
      <c r="H44" s="7" t="str">
        <f>VLOOKUP(N44,'[1]Revistas'!$B$2:$H$62913,4,FALSE)</f>
        <v>INFECTIOUS DISEASES</v>
      </c>
      <c r="I44" s="7" t="str">
        <f>VLOOKUP(N44,'[1]Revistas'!$B$2:$H$62913,5,FALSE)</f>
        <v>3 DE 92</v>
      </c>
      <c r="J44" s="7" t="str">
        <f>VLOOKUP(N44,'[1]Revistas'!$B$2:$H$62913,6,FALSE)</f>
        <v>SI</v>
      </c>
      <c r="K44" s="7" t="s">
        <v>259</v>
      </c>
      <c r="L44" s="7" t="s">
        <v>222</v>
      </c>
      <c r="M44" s="7">
        <v>0</v>
      </c>
      <c r="N44" s="7" t="s">
        <v>253</v>
      </c>
      <c r="O44" s="7" t="s">
        <v>50</v>
      </c>
      <c r="P44" s="7">
        <v>2021</v>
      </c>
      <c r="Q44" s="7">
        <v>73</v>
      </c>
      <c r="R44" s="7">
        <v>7</v>
      </c>
      <c r="S44" s="7" t="s">
        <v>260</v>
      </c>
      <c r="T44" s="7" t="s">
        <v>261</v>
      </c>
    </row>
    <row r="45" spans="2:20" s="1" customFormat="1" ht="15">
      <c r="B45" s="6" t="s">
        <v>262</v>
      </c>
      <c r="C45" s="6" t="s">
        <v>263</v>
      </c>
      <c r="D45" s="6" t="s">
        <v>264</v>
      </c>
      <c r="E45" s="7" t="s">
        <v>23</v>
      </c>
      <c r="F45" s="7">
        <f>VLOOKUP(N45,'[1]Revistas'!$B$2:$H$62913,2,FALSE)</f>
        <v>9.139</v>
      </c>
      <c r="G45" s="7" t="str">
        <f>VLOOKUP(N45,'[1]Revistas'!$B$2:$H$62913,3,FALSE)</f>
        <v>Q1</v>
      </c>
      <c r="H45" s="7" t="str">
        <f>VLOOKUP(N45,'[1]Revistas'!$B$2:$H$62913,4,FALSE)</f>
        <v>RESPIRATORY SYSTEM</v>
      </c>
      <c r="I45" s="7" t="str">
        <f>VLOOKUP(N45,'[1]Revistas'!$B$2:$H$62913,5,FALSE)</f>
        <v>7 DE 64</v>
      </c>
      <c r="J45" s="7" t="str">
        <f>VLOOKUP(N45,'[1]Revistas'!$B$2:$H$62913,6,FALSE)</f>
        <v>NO</v>
      </c>
      <c r="K45" s="7" t="s">
        <v>265</v>
      </c>
      <c r="L45" s="7" t="s">
        <v>266</v>
      </c>
      <c r="M45" s="7">
        <v>14</v>
      </c>
      <c r="N45" s="7" t="s">
        <v>267</v>
      </c>
      <c r="O45" s="7" t="s">
        <v>228</v>
      </c>
      <c r="P45" s="7">
        <v>2021</v>
      </c>
      <c r="Q45" s="7">
        <v>76</v>
      </c>
      <c r="R45" s="7">
        <v>9</v>
      </c>
      <c r="S45" s="7">
        <v>920</v>
      </c>
      <c r="T45" s="7">
        <v>929</v>
      </c>
    </row>
    <row r="46" spans="2:20" s="1" customFormat="1" ht="15">
      <c r="B46" s="6" t="s">
        <v>268</v>
      </c>
      <c r="C46" s="6" t="s">
        <v>269</v>
      </c>
      <c r="D46" s="6" t="s">
        <v>270</v>
      </c>
      <c r="E46" s="7" t="s">
        <v>23</v>
      </c>
      <c r="F46" s="7">
        <f>VLOOKUP(N46,'[1]Revistas'!$B$2:$H$62913,2,FALSE)</f>
        <v>9.308</v>
      </c>
      <c r="G46" s="7" t="str">
        <f>VLOOKUP(N46,'[1]Revistas'!$B$2:$H$62913,3,FALSE)</f>
        <v>Q1</v>
      </c>
      <c r="H46" s="7" t="str">
        <f>VLOOKUP(N46,'[1]Revistas'!$B$2:$H$62913,4,FALSE)</f>
        <v>PUBLIC, ENVIRONMENTAL &amp; OCCUPATIONAL HEALTH</v>
      </c>
      <c r="I46" s="7" t="str">
        <f>VLOOKUP(N46,'[1]Revistas'!$B$2:$H$62913,5,FALSE)</f>
        <v>9/203</v>
      </c>
      <c r="J46" s="7" t="str">
        <f>VLOOKUP(N46,'[1]Revistas'!$B$2:$H$62913,6,FALSE)</f>
        <v>SI</v>
      </c>
      <c r="K46" s="7" t="s">
        <v>271</v>
      </c>
      <c r="L46" s="7" t="s">
        <v>272</v>
      </c>
      <c r="M46" s="7">
        <v>2</v>
      </c>
      <c r="N46" s="7" t="s">
        <v>273</v>
      </c>
      <c r="O46" s="7" t="s">
        <v>35</v>
      </c>
      <c r="P46" s="7">
        <v>2021</v>
      </c>
      <c r="Q46" s="7">
        <v>111</v>
      </c>
      <c r="R46" s="7">
        <v>5</v>
      </c>
      <c r="S46" s="7">
        <v>923</v>
      </c>
      <c r="T46" s="7">
        <v>926</v>
      </c>
    </row>
    <row r="47" spans="2:20" s="1" customFormat="1" ht="15">
      <c r="B47" s="6" t="s">
        <v>274</v>
      </c>
      <c r="C47" s="6" t="s">
        <v>275</v>
      </c>
      <c r="D47" s="6" t="s">
        <v>276</v>
      </c>
      <c r="E47" s="7" t="s">
        <v>31</v>
      </c>
      <c r="F47" s="7">
        <f>VLOOKUP(N47,'[1]Revistas'!$B$2:$H$62913,2,FALSE)</f>
        <v>11.527</v>
      </c>
      <c r="G47" s="7" t="str">
        <f>VLOOKUP(N47,'[1]Revistas'!$B$2:$H$62913,3,FALSE)</f>
        <v>Q1</v>
      </c>
      <c r="H47" s="7" t="str">
        <f>VLOOKUP(N47,'[1]Revistas'!$B$2:$H$62913,4,FALSE)</f>
        <v>DERMATOLOGY</v>
      </c>
      <c r="I47" s="7" t="str">
        <f>VLOOKUP(N47,'[1]Revistas'!$B$2:$H$62913,5,FALSE)</f>
        <v>1 DE 68</v>
      </c>
      <c r="J47" s="7" t="str">
        <f>VLOOKUP(N47,'[1]Revistas'!$B$2:$H$62913,6,FALSE)</f>
        <v>SI</v>
      </c>
      <c r="K47" s="7" t="s">
        <v>277</v>
      </c>
      <c r="L47" s="7" t="s">
        <v>278</v>
      </c>
      <c r="M47" s="7">
        <v>5</v>
      </c>
      <c r="N47" s="7" t="s">
        <v>279</v>
      </c>
      <c r="O47" s="7" t="s">
        <v>233</v>
      </c>
      <c r="P47" s="7">
        <v>2021</v>
      </c>
      <c r="Q47" s="7">
        <v>84</v>
      </c>
      <c r="R47" s="7">
        <v>2</v>
      </c>
      <c r="S47" s="7">
        <v>507</v>
      </c>
      <c r="T47" s="7">
        <v>509</v>
      </c>
    </row>
    <row r="48" spans="2:20" s="1" customFormat="1" ht="15">
      <c r="B48" s="6" t="s">
        <v>280</v>
      </c>
      <c r="C48" s="6" t="s">
        <v>281</v>
      </c>
      <c r="D48" s="6" t="s">
        <v>282</v>
      </c>
      <c r="E48" s="7" t="s">
        <v>23</v>
      </c>
      <c r="F48" s="7">
        <f>VLOOKUP(N48,'[1]Revistas'!$B$2:$H$62913,2,FALSE)</f>
        <v>12.767</v>
      </c>
      <c r="G48" s="7" t="str">
        <f>VLOOKUP(N48,'[1]Revistas'!$B$2:$H$62913,3,FALSE)</f>
        <v>Q1</v>
      </c>
      <c r="H48" s="7" t="str">
        <f>VLOOKUP(N48,'[1]Revistas'!$B$2:$H$62913,4,FALSE)</f>
        <v>INFECTIOUS DISEASES</v>
      </c>
      <c r="I48" s="7" t="str">
        <f>VLOOKUP(N48,'[1]Revistas'!$B$2:$H$62913,5,FALSE)</f>
        <v>2 DE 92</v>
      </c>
      <c r="J48" s="7" t="str">
        <f>VLOOKUP(N48,'[1]Revistas'!$B$2:$H$62913,6,FALSE)</f>
        <v>SI</v>
      </c>
      <c r="K48" s="7" t="s">
        <v>283</v>
      </c>
      <c r="L48" s="7" t="s">
        <v>284</v>
      </c>
      <c r="M48" s="7">
        <v>9</v>
      </c>
      <c r="N48" s="7" t="s">
        <v>285</v>
      </c>
      <c r="O48" s="7" t="s">
        <v>188</v>
      </c>
      <c r="P48" s="7">
        <v>2021</v>
      </c>
      <c r="Q48" s="7">
        <v>8</v>
      </c>
      <c r="R48" s="7">
        <v>4</v>
      </c>
      <c r="S48" s="7" t="s">
        <v>286</v>
      </c>
      <c r="T48" s="7" t="s">
        <v>287</v>
      </c>
    </row>
    <row r="49" spans="2:20" s="1" customFormat="1" ht="15">
      <c r="B49" s="6" t="s">
        <v>288</v>
      </c>
      <c r="C49" s="6" t="s">
        <v>289</v>
      </c>
      <c r="D49" s="6" t="s">
        <v>282</v>
      </c>
      <c r="E49" s="7" t="s">
        <v>23</v>
      </c>
      <c r="F49" s="7">
        <f>VLOOKUP(N49,'[1]Revistas'!$B$2:$H$62913,2,FALSE)</f>
        <v>12.767</v>
      </c>
      <c r="G49" s="7" t="str">
        <f>VLOOKUP(N49,'[1]Revistas'!$B$2:$H$62913,3,FALSE)</f>
        <v>Q1</v>
      </c>
      <c r="H49" s="7" t="str">
        <f>VLOOKUP(N49,'[1]Revistas'!$B$2:$H$62913,4,FALSE)</f>
        <v>INFECTIOUS DISEASES</v>
      </c>
      <c r="I49" s="7" t="str">
        <f>VLOOKUP(N49,'[1]Revistas'!$B$2:$H$62913,5,FALSE)</f>
        <v>2 DE 92</v>
      </c>
      <c r="J49" s="7" t="str">
        <f>VLOOKUP(N49,'[1]Revistas'!$B$2:$H$62913,6,FALSE)</f>
        <v>SI</v>
      </c>
      <c r="K49" s="7" t="s">
        <v>290</v>
      </c>
      <c r="L49" s="7" t="s">
        <v>291</v>
      </c>
      <c r="M49" s="7">
        <v>19</v>
      </c>
      <c r="N49" s="7" t="s">
        <v>285</v>
      </c>
      <c r="O49" s="7" t="s">
        <v>188</v>
      </c>
      <c r="P49" s="7">
        <v>2021</v>
      </c>
      <c r="Q49" s="7">
        <v>8</v>
      </c>
      <c r="R49" s="7">
        <v>4</v>
      </c>
      <c r="S49" s="7" t="s">
        <v>292</v>
      </c>
      <c r="T49" s="7" t="s">
        <v>293</v>
      </c>
    </row>
    <row r="50" spans="2:20" s="1" customFormat="1" ht="15">
      <c r="B50" s="6" t="s">
        <v>294</v>
      </c>
      <c r="C50" s="6" t="s">
        <v>295</v>
      </c>
      <c r="D50" s="6" t="s">
        <v>296</v>
      </c>
      <c r="E50" s="7" t="s">
        <v>23</v>
      </c>
      <c r="F50" s="7">
        <f>VLOOKUP(N50,'[1]Revistas'!$B$2:$H$62913,2,FALSE)</f>
        <v>25.071</v>
      </c>
      <c r="G50" s="7" t="str">
        <f>VLOOKUP(N50,'[1]Revistas'!$B$2:$H$62913,3,FALSE)</f>
        <v>Q1</v>
      </c>
      <c r="H50" s="7" t="str">
        <f>VLOOKUP(N50,'[1]Revistas'!$B$2:$H$62913,4,FALSE)</f>
        <v>INFECTIOUS DISEASES</v>
      </c>
      <c r="I50" s="7" t="str">
        <f>VLOOKUP(N50,'[1]Revistas'!$B$2:$H$62913,5,FALSE)</f>
        <v>1 DE 92</v>
      </c>
      <c r="J50" s="7" t="str">
        <f>VLOOKUP(N50,'[1]Revistas'!$B$2:$H$62913,6,FALSE)</f>
        <v>SI</v>
      </c>
      <c r="K50" s="7" t="s">
        <v>297</v>
      </c>
      <c r="L50" s="7" t="s">
        <v>298</v>
      </c>
      <c r="M50" s="7">
        <v>17</v>
      </c>
      <c r="N50" s="7" t="s">
        <v>299</v>
      </c>
      <c r="O50" s="7" t="s">
        <v>152</v>
      </c>
      <c r="P50" s="7">
        <v>2021</v>
      </c>
      <c r="Q50" s="7">
        <v>21</v>
      </c>
      <c r="R50" s="7">
        <v>6</v>
      </c>
      <c r="S50" s="7">
        <v>783</v>
      </c>
      <c r="T50" s="7">
        <v>792</v>
      </c>
    </row>
    <row r="51" spans="2:20" s="1" customFormat="1" ht="15">
      <c r="B51" s="6" t="s">
        <v>300</v>
      </c>
      <c r="C51" s="6" t="s">
        <v>301</v>
      </c>
      <c r="D51" s="6" t="s">
        <v>302</v>
      </c>
      <c r="E51" s="7" t="s">
        <v>76</v>
      </c>
      <c r="F51" s="7">
        <f>VLOOKUP(N51,'[1]Revistas'!$B$2:$H$62913,2,FALSE)</f>
        <v>25.083</v>
      </c>
      <c r="G51" s="7" t="str">
        <f>VLOOKUP(N51,'[1]Revistas'!$B$2:$H$62913,3,FALSE)</f>
        <v>Q1</v>
      </c>
      <c r="H51" s="7" t="str">
        <f>VLOOKUP(N51,'[1]Revistas'!$B$2:$H$62913,4,FALSE)</f>
        <v>GASTROENTEROLOGY &amp; HEPATOLOGY</v>
      </c>
      <c r="I51" s="7" t="str">
        <f>VLOOKUP(N51,'[1]Revistas'!$B$2:$H$62913,5,FALSE)</f>
        <v>2 DE 92</v>
      </c>
      <c r="J51" s="7" t="str">
        <f>VLOOKUP(N51,'[1]Revistas'!$B$2:$H$62913,6,FALSE)</f>
        <v>SI</v>
      </c>
      <c r="K51" s="7" t="s">
        <v>303</v>
      </c>
      <c r="L51" s="7" t="s">
        <v>63</v>
      </c>
      <c r="M51" s="7">
        <v>0</v>
      </c>
      <c r="N51" s="7" t="s">
        <v>304</v>
      </c>
      <c r="O51" s="7" t="s">
        <v>43</v>
      </c>
      <c r="P51" s="7">
        <v>2021</v>
      </c>
      <c r="Q51" s="7">
        <v>75</v>
      </c>
      <c r="R51" s="7" t="s">
        <v>63</v>
      </c>
      <c r="S51" s="7" t="s">
        <v>305</v>
      </c>
      <c r="T51" s="7" t="s">
        <v>306</v>
      </c>
    </row>
    <row r="52" spans="2:20" s="1" customFormat="1" ht="15">
      <c r="B52" s="6" t="s">
        <v>307</v>
      </c>
      <c r="C52" s="6" t="s">
        <v>308</v>
      </c>
      <c r="D52" s="6" t="s">
        <v>302</v>
      </c>
      <c r="E52" s="7" t="s">
        <v>76</v>
      </c>
      <c r="F52" s="7">
        <f>VLOOKUP(N52,'[1]Revistas'!$B$2:$H$62913,2,FALSE)</f>
        <v>25.083</v>
      </c>
      <c r="G52" s="7" t="str">
        <f>VLOOKUP(N52,'[1]Revistas'!$B$2:$H$62913,3,FALSE)</f>
        <v>Q1</v>
      </c>
      <c r="H52" s="7" t="str">
        <f>VLOOKUP(N52,'[1]Revistas'!$B$2:$H$62913,4,FALSE)</f>
        <v>GASTROENTEROLOGY &amp; HEPATOLOGY</v>
      </c>
      <c r="I52" s="7" t="str">
        <f>VLOOKUP(N52,'[1]Revistas'!$B$2:$H$62913,5,FALSE)</f>
        <v>2 DE 92</v>
      </c>
      <c r="J52" s="7" t="str">
        <f>VLOOKUP(N52,'[1]Revistas'!$B$2:$H$62913,6,FALSE)</f>
        <v>SI</v>
      </c>
      <c r="K52" s="7" t="s">
        <v>309</v>
      </c>
      <c r="L52" s="7" t="s">
        <v>63</v>
      </c>
      <c r="M52" s="7">
        <v>0</v>
      </c>
      <c r="N52" s="7" t="s">
        <v>304</v>
      </c>
      <c r="O52" s="7" t="s">
        <v>43</v>
      </c>
      <c r="P52" s="7">
        <v>2021</v>
      </c>
      <c r="Q52" s="7">
        <v>75</v>
      </c>
      <c r="R52" s="7" t="s">
        <v>63</v>
      </c>
      <c r="S52" s="7" t="s">
        <v>310</v>
      </c>
      <c r="T52" s="7" t="s">
        <v>310</v>
      </c>
    </row>
    <row r="53" spans="2:20" s="1" customFormat="1" ht="15">
      <c r="B53" s="6" t="s">
        <v>311</v>
      </c>
      <c r="C53" s="6" t="s">
        <v>312</v>
      </c>
      <c r="D53" s="6" t="s">
        <v>313</v>
      </c>
      <c r="E53" s="7" t="s">
        <v>31</v>
      </c>
      <c r="F53" s="7">
        <f>VLOOKUP(N53,'[1]Revistas'!$B$2:$H$62913,2,FALSE)</f>
        <v>25.391</v>
      </c>
      <c r="G53" s="7" t="str">
        <f>VLOOKUP(N53,'[1]Revistas'!$B$2:$H$62913,3,FALSE)</f>
        <v>Q1</v>
      </c>
      <c r="H53" s="7" t="str">
        <f>VLOOKUP(N53,'[1]Revistas'!$B$2:$H$62913,4,FALSE)</f>
        <v>MEDICINE, GENERAL &amp; INTERNAL</v>
      </c>
      <c r="I53" s="7" t="str">
        <f>VLOOKUP(N53,'[1]Revistas'!$B$2:$H$62913,5,FALSE)</f>
        <v>6/169</v>
      </c>
      <c r="J53" s="7" t="str">
        <f>VLOOKUP(N53,'[1]Revistas'!$B$2:$H$62913,6,FALSE)</f>
        <v>SI</v>
      </c>
      <c r="K53" s="7" t="s">
        <v>314</v>
      </c>
      <c r="L53" s="7" t="s">
        <v>315</v>
      </c>
      <c r="M53" s="7">
        <v>2</v>
      </c>
      <c r="N53" s="7" t="s">
        <v>316</v>
      </c>
      <c r="O53" s="7" t="s">
        <v>188</v>
      </c>
      <c r="P53" s="7">
        <v>2021</v>
      </c>
      <c r="Q53" s="7">
        <v>174</v>
      </c>
      <c r="R53" s="7">
        <v>4</v>
      </c>
      <c r="S53" s="7">
        <v>581</v>
      </c>
      <c r="T53" s="7">
        <v>582</v>
      </c>
    </row>
    <row r="54" spans="2:20" s="1" customFormat="1" ht="15">
      <c r="B54" s="6" t="s">
        <v>317</v>
      </c>
      <c r="C54" s="6" t="s">
        <v>318</v>
      </c>
      <c r="D54" s="6" t="s">
        <v>319</v>
      </c>
      <c r="E54" s="7" t="s">
        <v>23</v>
      </c>
      <c r="F54" s="7">
        <f>VLOOKUP(N54,'[1]Revistas'!$B$2:$H$62913,2,FALSE)</f>
        <v>79.321</v>
      </c>
      <c r="G54" s="7" t="str">
        <f>VLOOKUP(N54,'[1]Revistas'!$B$2:$H$62913,3,FALSE)</f>
        <v>Q1</v>
      </c>
      <c r="H54" s="7" t="str">
        <f>VLOOKUP(N54,'[1]Revistas'!$B$2:$H$62913,4,FALSE)</f>
        <v>MEDICINE, GENERAL &amp; INTERNAL</v>
      </c>
      <c r="I54" s="7" t="str">
        <f>VLOOKUP(N54,'[1]Revistas'!$B$2:$H$62913,5,FALSE)</f>
        <v>2/169</v>
      </c>
      <c r="J54" s="7" t="str">
        <f>VLOOKUP(N54,'[1]Revistas'!$B$2:$H$62913,6,FALSE)</f>
        <v>SI</v>
      </c>
      <c r="K54" s="7" t="s">
        <v>320</v>
      </c>
      <c r="L54" s="7" t="s">
        <v>321</v>
      </c>
      <c r="M54" s="7">
        <v>91</v>
      </c>
      <c r="N54" s="7" t="s">
        <v>322</v>
      </c>
      <c r="O54" s="7" t="s">
        <v>323</v>
      </c>
      <c r="P54" s="7">
        <v>2021</v>
      </c>
      <c r="Q54" s="7">
        <v>398</v>
      </c>
      <c r="R54" s="7">
        <v>10295</v>
      </c>
      <c r="S54" s="7">
        <v>121</v>
      </c>
      <c r="T54" s="7">
        <v>130</v>
      </c>
    </row>
    <row r="55" spans="2:20" s="1" customFormat="1" ht="15">
      <c r="B55" s="6" t="s">
        <v>324</v>
      </c>
      <c r="C55" s="6" t="s">
        <v>325</v>
      </c>
      <c r="D55" s="6" t="s">
        <v>326</v>
      </c>
      <c r="E55" s="7" t="s">
        <v>23</v>
      </c>
      <c r="F55" s="7" t="str">
        <f>VLOOKUP(N55,'[1]Revistas'!$B$2:$H$62913,2,FALSE)</f>
        <v>not indexed</v>
      </c>
      <c r="G55" s="7" t="str">
        <f>VLOOKUP(N55,'[1]Revistas'!$B$2:$H$62913,3,FALSE)</f>
        <v>not indexed</v>
      </c>
      <c r="H55" s="7" t="str">
        <f>VLOOKUP(N55,'[1]Revistas'!$B$2:$H$62913,4,FALSE)</f>
        <v>not indexed</v>
      </c>
      <c r="I55" s="7" t="str">
        <f>VLOOKUP(N55,'[1]Revistas'!$B$2:$H$62913,5,FALSE)</f>
        <v>not indexed</v>
      </c>
      <c r="J55" s="7" t="str">
        <f>VLOOKUP(N55,'[1]Revistas'!$B$2:$H$62913,6,FALSE)</f>
        <v>NO</v>
      </c>
      <c r="K55" s="7" t="s">
        <v>327</v>
      </c>
      <c r="L55" s="7" t="s">
        <v>328</v>
      </c>
      <c r="M55" s="7">
        <v>6</v>
      </c>
      <c r="N55" s="7" t="s">
        <v>329</v>
      </c>
      <c r="O55" s="7" t="s">
        <v>228</v>
      </c>
      <c r="P55" s="7">
        <v>2021</v>
      </c>
      <c r="Q55" s="7">
        <v>39</v>
      </c>
      <c r="R55" s="7" t="s">
        <v>63</v>
      </c>
      <c r="S55" s="7" t="s">
        <v>63</v>
      </c>
      <c r="T55" s="7">
        <v>101086</v>
      </c>
    </row>
    <row r="56" spans="2:20" s="1" customFormat="1" ht="15">
      <c r="B56" s="6" t="s">
        <v>330</v>
      </c>
      <c r="C56" s="6" t="s">
        <v>331</v>
      </c>
      <c r="D56" s="6" t="s">
        <v>332</v>
      </c>
      <c r="E56" s="7" t="s">
        <v>23</v>
      </c>
      <c r="F56" s="7" t="str">
        <f>VLOOKUP(N56,'[1]Revistas'!$B$2:$H$62913,2,FALSE)</f>
        <v>not indexed</v>
      </c>
      <c r="G56" s="7" t="str">
        <f>VLOOKUP(N56,'[1]Revistas'!$B$2:$H$62913,3,FALSE)</f>
        <v>not indexed</v>
      </c>
      <c r="H56" s="7" t="str">
        <f>VLOOKUP(N56,'[1]Revistas'!$B$2:$H$62913,4,FALSE)</f>
        <v>not indexed</v>
      </c>
      <c r="I56" s="7" t="str">
        <f>VLOOKUP(N56,'[1]Revistas'!$B$2:$H$62913,5,FALSE)</f>
        <v>not indexed</v>
      </c>
      <c r="J56" s="7" t="str">
        <f>VLOOKUP(N56,'[1]Revistas'!$B$2:$H$62913,6,FALSE)</f>
        <v>NO</v>
      </c>
      <c r="K56" s="7" t="s">
        <v>333</v>
      </c>
      <c r="L56" s="7" t="s">
        <v>334</v>
      </c>
      <c r="M56" s="7">
        <v>2</v>
      </c>
      <c r="N56" s="7" t="s">
        <v>335</v>
      </c>
      <c r="O56" s="7" t="s">
        <v>197</v>
      </c>
      <c r="P56" s="7">
        <v>2021</v>
      </c>
      <c r="Q56" s="7">
        <v>112</v>
      </c>
      <c r="R56" s="7">
        <v>7</v>
      </c>
      <c r="S56" s="7">
        <v>640</v>
      </c>
      <c r="T56" s="7">
        <v>644</v>
      </c>
    </row>
    <row r="57" spans="2:20" s="1" customFormat="1" ht="15">
      <c r="B57" s="6" t="s">
        <v>336</v>
      </c>
      <c r="C57" s="6" t="s">
        <v>337</v>
      </c>
      <c r="D57" s="6" t="s">
        <v>332</v>
      </c>
      <c r="E57" s="7" t="s">
        <v>39</v>
      </c>
      <c r="F57" s="7" t="str">
        <f>VLOOKUP(N57,'[1]Revistas'!$B$2:$H$62913,2,FALSE)</f>
        <v>not indexed</v>
      </c>
      <c r="G57" s="7" t="str">
        <f>VLOOKUP(N57,'[1]Revistas'!$B$2:$H$62913,3,FALSE)</f>
        <v>not indexed</v>
      </c>
      <c r="H57" s="7" t="str">
        <f>VLOOKUP(N57,'[1]Revistas'!$B$2:$H$62913,4,FALSE)</f>
        <v>not indexed</v>
      </c>
      <c r="I57" s="7" t="str">
        <f>VLOOKUP(N57,'[1]Revistas'!$B$2:$H$62913,5,FALSE)</f>
        <v>not indexed</v>
      </c>
      <c r="J57" s="7" t="str">
        <f>VLOOKUP(N57,'[1]Revistas'!$B$2:$H$62913,6,FALSE)</f>
        <v>NO</v>
      </c>
      <c r="K57" s="7" t="s">
        <v>338</v>
      </c>
      <c r="L57" s="7" t="s">
        <v>339</v>
      </c>
      <c r="M57" s="7">
        <v>0</v>
      </c>
      <c r="N57" s="7" t="s">
        <v>335</v>
      </c>
      <c r="O57" s="7" t="s">
        <v>197</v>
      </c>
      <c r="P57" s="7">
        <v>2021</v>
      </c>
      <c r="Q57" s="7">
        <v>112</v>
      </c>
      <c r="R57" s="7">
        <v>7</v>
      </c>
      <c r="S57" s="7">
        <v>661</v>
      </c>
      <c r="T57" s="7">
        <v>662</v>
      </c>
    </row>
    <row r="58" spans="2:20" s="1" customFormat="1" ht="15">
      <c r="B58" s="6" t="s">
        <v>340</v>
      </c>
      <c r="C58" s="6" t="s">
        <v>341</v>
      </c>
      <c r="D58" s="6" t="s">
        <v>342</v>
      </c>
      <c r="E58" s="7" t="s">
        <v>23</v>
      </c>
      <c r="F58" s="7" t="str">
        <f>VLOOKUP(N58,'[1]Revistas'!$B$2:$H$62913,2,FALSE)</f>
        <v>not indexed</v>
      </c>
      <c r="G58" s="7" t="str">
        <f>VLOOKUP(N58,'[1]Revistas'!$B$2:$H$62913,3,FALSE)</f>
        <v>not indexed</v>
      </c>
      <c r="H58" s="7" t="str">
        <f>VLOOKUP(N58,'[1]Revistas'!$B$2:$H$62913,4,FALSE)</f>
        <v>not indexed</v>
      </c>
      <c r="I58" s="7" t="str">
        <f>VLOOKUP(N58,'[1]Revistas'!$B$2:$H$62913,5,FALSE)</f>
        <v>not indexed</v>
      </c>
      <c r="J58" s="7" t="str">
        <f>VLOOKUP(N58,'[1]Revistas'!$B$2:$H$62913,6,FALSE)</f>
        <v>NO</v>
      </c>
      <c r="K58" s="7" t="s">
        <v>343</v>
      </c>
      <c r="L58" s="7" t="s">
        <v>344</v>
      </c>
      <c r="M58" s="7">
        <v>2</v>
      </c>
      <c r="N58" s="7" t="s">
        <v>345</v>
      </c>
      <c r="O58" s="7" t="s">
        <v>346</v>
      </c>
      <c r="P58" s="7">
        <v>2021</v>
      </c>
      <c r="Q58" s="7">
        <v>17</v>
      </c>
      <c r="R58" s="7">
        <v>6</v>
      </c>
      <c r="S58" s="7">
        <v>335</v>
      </c>
      <c r="T58" s="7">
        <v>342</v>
      </c>
    </row>
    <row r="59" spans="2:20" s="1" customFormat="1" ht="15">
      <c r="B59" s="6" t="s">
        <v>347</v>
      </c>
      <c r="C59" s="6" t="s">
        <v>348</v>
      </c>
      <c r="D59" s="6" t="s">
        <v>332</v>
      </c>
      <c r="E59" s="7" t="s">
        <v>23</v>
      </c>
      <c r="F59" s="7" t="str">
        <f>VLOOKUP(N59,'[1]Revistas'!$B$2:$H$62913,2,FALSE)</f>
        <v>not indexed</v>
      </c>
      <c r="G59" s="7" t="str">
        <f>VLOOKUP(N59,'[1]Revistas'!$B$2:$H$62913,3,FALSE)</f>
        <v>not indexed</v>
      </c>
      <c r="H59" s="7" t="str">
        <f>VLOOKUP(N59,'[1]Revistas'!$B$2:$H$62913,4,FALSE)</f>
        <v>not indexed</v>
      </c>
      <c r="I59" s="7" t="str">
        <f>VLOOKUP(N59,'[1]Revistas'!$B$2:$H$62913,5,FALSE)</f>
        <v>not indexed</v>
      </c>
      <c r="J59" s="7" t="str">
        <f>VLOOKUP(N59,'[1]Revistas'!$B$2:$H$62913,6,FALSE)</f>
        <v>NO</v>
      </c>
      <c r="K59" s="7" t="s">
        <v>349</v>
      </c>
      <c r="L59" s="7" t="s">
        <v>350</v>
      </c>
      <c r="M59" s="7">
        <v>7</v>
      </c>
      <c r="N59" s="7" t="s">
        <v>335</v>
      </c>
      <c r="O59" s="7" t="s">
        <v>188</v>
      </c>
      <c r="P59" s="7">
        <v>2021</v>
      </c>
      <c r="Q59" s="7">
        <v>112</v>
      </c>
      <c r="R59" s="7">
        <v>4</v>
      </c>
      <c r="S59" s="7">
        <v>345</v>
      </c>
      <c r="T59" s="7">
        <v>353</v>
      </c>
    </row>
    <row r="60" spans="2:20" s="1" customFormat="1" ht="15">
      <c r="B60" s="6" t="s">
        <v>351</v>
      </c>
      <c r="C60" s="6" t="s">
        <v>352</v>
      </c>
      <c r="D60" s="6" t="s">
        <v>353</v>
      </c>
      <c r="E60" s="7" t="s">
        <v>31</v>
      </c>
      <c r="F60" s="7" t="str">
        <f>VLOOKUP(N60,'[1]Revistas'!$B$2:$H$62913,2,FALSE)</f>
        <v>not indexed</v>
      </c>
      <c r="G60" s="7" t="str">
        <f>VLOOKUP(N60,'[1]Revistas'!$B$2:$H$62913,3,FALSE)</f>
        <v>not indexed</v>
      </c>
      <c r="H60" s="7" t="str">
        <f>VLOOKUP(N60,'[1]Revistas'!$B$2:$H$62913,4,FALSE)</f>
        <v>not indexed</v>
      </c>
      <c r="I60" s="7" t="str">
        <f>VLOOKUP(N60,'[1]Revistas'!$B$2:$H$62913,5,FALSE)</f>
        <v>not indexed</v>
      </c>
      <c r="J60" s="7" t="str">
        <f>VLOOKUP(N60,'[1]Revistas'!$B$2:$H$62913,6,FALSE)</f>
        <v>NO</v>
      </c>
      <c r="K60" s="7" t="s">
        <v>354</v>
      </c>
      <c r="L60" s="7" t="s">
        <v>355</v>
      </c>
      <c r="M60" s="7">
        <v>0</v>
      </c>
      <c r="N60" s="7" t="s">
        <v>356</v>
      </c>
      <c r="O60" s="7" t="s">
        <v>188</v>
      </c>
      <c r="P60" s="7">
        <v>2021</v>
      </c>
      <c r="Q60" s="7">
        <v>3</v>
      </c>
      <c r="R60" s="7" t="s">
        <v>63</v>
      </c>
      <c r="S60" s="7" t="s">
        <v>63</v>
      </c>
      <c r="T60" s="7">
        <v>100068</v>
      </c>
    </row>
    <row r="61" spans="2:20" s="1" customFormat="1" ht="15">
      <c r="B61" s="6" t="s">
        <v>357</v>
      </c>
      <c r="C61" s="6" t="s">
        <v>358</v>
      </c>
      <c r="D61" s="6" t="s">
        <v>359</v>
      </c>
      <c r="E61" s="7" t="s">
        <v>76</v>
      </c>
      <c r="F61" s="7">
        <f>VLOOKUP(N61,'[1]Revistas'!$B$2:$H$62913,2,FALSE)</f>
        <v>5.414</v>
      </c>
      <c r="G61" s="7" t="str">
        <f>VLOOKUP(N61,'[1]Revistas'!$B$2:$H$62913,3,FALSE)</f>
        <v>Q1</v>
      </c>
      <c r="H61" s="7" t="str">
        <f>VLOOKUP(N61,'[1]Revistas'!$B$2:$H$62913,4,FALSE)</f>
        <v>BIOTECHNOLOGY &amp; APPLIED MICROBIOLOGY</v>
      </c>
      <c r="I61" s="7" t="str">
        <f>VLOOKUP(N61,'[1]Revistas'!$B$2:$H$62913,5,FALSE)</f>
        <v>28/159</v>
      </c>
      <c r="J61" s="7" t="str">
        <f>VLOOKUP(N61,'[1]Revistas'!$B$2:$H$62913,6,FALSE)</f>
        <v>NO</v>
      </c>
      <c r="K61" s="7" t="s">
        <v>360</v>
      </c>
      <c r="L61" s="7" t="s">
        <v>63</v>
      </c>
      <c r="M61" s="7">
        <v>1</v>
      </c>
      <c r="N61" s="7" t="s">
        <v>361</v>
      </c>
      <c r="O61" s="7" t="s">
        <v>35</v>
      </c>
      <c r="P61" s="7">
        <v>2021</v>
      </c>
      <c r="Q61" s="7">
        <v>23</v>
      </c>
      <c r="R61" s="7">
        <v>5</v>
      </c>
      <c r="S61" s="7" t="s">
        <v>362</v>
      </c>
      <c r="T61" s="7" t="s">
        <v>362</v>
      </c>
    </row>
    <row r="62" spans="5:13" s="1" customFormat="1" ht="15">
      <c r="E62" s="2"/>
      <c r="F62" s="2"/>
      <c r="G62" s="2"/>
      <c r="H62" s="2"/>
      <c r="I62" s="2"/>
      <c r="J62" s="2"/>
      <c r="K62" s="2"/>
      <c r="L62" s="2"/>
      <c r="M62" s="2"/>
    </row>
    <row r="63" spans="5:13" s="1" customFormat="1" ht="15" hidden="1">
      <c r="E63" s="2"/>
      <c r="F63" s="2"/>
      <c r="G63" s="2"/>
      <c r="H63" s="2"/>
      <c r="I63" s="2"/>
      <c r="J63" s="2"/>
      <c r="K63" s="2"/>
      <c r="L63" s="2"/>
      <c r="M63" s="2"/>
    </row>
    <row r="64" spans="5:17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5:17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5:17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5:17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37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37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</row>
    <row r="993" spans="5:37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</row>
    <row r="994" spans="5:37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</row>
    <row r="995" spans="5:37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</row>
    <row r="996" spans="5:37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</row>
    <row r="997" spans="5:37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</row>
    <row r="998" spans="5:37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</row>
    <row r="999" spans="5:37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</row>
    <row r="1000" spans="5:37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</row>
    <row r="1001" spans="5:37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</row>
    <row r="1002" spans="5:37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</row>
    <row r="1003" spans="5:37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</row>
    <row r="1004" spans="5:37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</row>
    <row r="1005" spans="5:37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</row>
    <row r="1006" spans="5:37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</row>
    <row r="1007" spans="5:37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</row>
    <row r="1008" spans="5:37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</row>
    <row r="1009" spans="5:37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</row>
    <row r="1010" spans="5:37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</row>
    <row r="1011" spans="5:37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</row>
    <row r="1012" spans="5:37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</row>
    <row r="1013" spans="5:37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</row>
    <row r="1014" spans="5:37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</row>
    <row r="1015" spans="5:37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</row>
    <row r="1016" spans="5:37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</row>
    <row r="1017" spans="5:37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</row>
    <row r="1018" spans="5:37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</row>
    <row r="1019" spans="5:37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1:37" ht="15" hidden="1"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5:20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2:37" s="9" customFormat="1" ht="15" hidden="1">
      <c r="B1049" s="9" t="s">
        <v>4</v>
      </c>
      <c r="C1049" s="9" t="s">
        <v>4</v>
      </c>
      <c r="D1049" s="9" t="s">
        <v>4</v>
      </c>
      <c r="E1049" s="11" t="s">
        <v>5</v>
      </c>
      <c r="F1049" s="11" t="s">
        <v>4</v>
      </c>
      <c r="G1049" s="11" t="s">
        <v>6</v>
      </c>
      <c r="H1049" s="11" t="s">
        <v>363</v>
      </c>
      <c r="I1049" s="11" t="s">
        <v>4</v>
      </c>
      <c r="J1049" s="11" t="s">
        <v>9</v>
      </c>
      <c r="K1049" s="11" t="s">
        <v>364</v>
      </c>
      <c r="L1049" s="11"/>
      <c r="M1049" s="11"/>
      <c r="N1049" s="11"/>
      <c r="O1049" s="11"/>
      <c r="P1049" s="11"/>
      <c r="Q1049" s="11"/>
      <c r="R1049" s="11"/>
      <c r="S1049" s="11"/>
      <c r="T1049" s="1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2:37" s="9" customFormat="1" ht="15" hidden="1">
      <c r="B1050" s="9" t="s">
        <v>23</v>
      </c>
      <c r="C1050" s="9">
        <f>DCOUNTA(A4:T1043,C1049,B1049:B1050)</f>
        <v>30</v>
      </c>
      <c r="D1050" s="9" t="s">
        <v>23</v>
      </c>
      <c r="E1050" s="11">
        <f>DSUM(A4:T1044,F4,D1049:D1050)</f>
        <v>261.494</v>
      </c>
      <c r="F1050" s="11" t="s">
        <v>23</v>
      </c>
      <c r="G1050" s="11" t="s">
        <v>365</v>
      </c>
      <c r="H1050" s="11">
        <f>DCOUNTA(A4:T1044,G4,F1049:G1050)</f>
        <v>18</v>
      </c>
      <c r="I1050" s="11" t="s">
        <v>23</v>
      </c>
      <c r="J1050" s="11" t="s">
        <v>366</v>
      </c>
      <c r="K1050" s="11">
        <f>DCOUNTA(A4:T1044,J4,I1049:J1050)</f>
        <v>11</v>
      </c>
      <c r="L1050" s="11"/>
      <c r="M1050" s="11"/>
      <c r="N1050" s="11"/>
      <c r="O1050" s="11"/>
      <c r="P1050" s="11"/>
      <c r="Q1050" s="11"/>
      <c r="R1050" s="11"/>
      <c r="S1050" s="11"/>
      <c r="T1050" s="1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5:37" s="9" customFormat="1" ht="15" hidden="1"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2:37" s="9" customFormat="1" ht="15" hidden="1">
      <c r="B1052" s="9" t="s">
        <v>4</v>
      </c>
      <c r="D1052" s="9" t="s">
        <v>4</v>
      </c>
      <c r="E1052" s="11" t="s">
        <v>5</v>
      </c>
      <c r="F1052" s="11" t="s">
        <v>4</v>
      </c>
      <c r="G1052" s="11" t="s">
        <v>6</v>
      </c>
      <c r="H1052" s="11" t="s">
        <v>363</v>
      </c>
      <c r="I1052" s="11" t="s">
        <v>4</v>
      </c>
      <c r="J1052" s="11" t="s">
        <v>9</v>
      </c>
      <c r="K1052" s="11" t="s">
        <v>364</v>
      </c>
      <c r="L1052" s="11"/>
      <c r="M1052" s="11"/>
      <c r="N1052" s="11"/>
      <c r="O1052" s="11"/>
      <c r="P1052" s="11"/>
      <c r="Q1052" s="11"/>
      <c r="R1052" s="11"/>
      <c r="S1052" s="11"/>
      <c r="T1052" s="1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2:37" s="9" customFormat="1" ht="15" hidden="1">
      <c r="B1053" s="9" t="s">
        <v>31</v>
      </c>
      <c r="C1053" s="9">
        <f>DCOUNTA(A4:T1044,E4,B1052:B1053)</f>
        <v>10</v>
      </c>
      <c r="D1053" s="9" t="s">
        <v>31</v>
      </c>
      <c r="E1053" s="11">
        <f>DSUM(A4:T1044,E1052,D1052:D1053)</f>
        <v>66.58500000000001</v>
      </c>
      <c r="F1053" s="11" t="s">
        <v>31</v>
      </c>
      <c r="G1053" s="11" t="s">
        <v>365</v>
      </c>
      <c r="H1053" s="11">
        <f>DCOUNTA(A4:T1044,G4,F1052:G1053)</f>
        <v>5</v>
      </c>
      <c r="I1053" s="11" t="s">
        <v>31</v>
      </c>
      <c r="J1053" s="11" t="s">
        <v>366</v>
      </c>
      <c r="K1053" s="11">
        <f>DCOUNTA(A4:T1044,J4,I1052:J1053)</f>
        <v>3</v>
      </c>
      <c r="L1053" s="11"/>
      <c r="M1053" s="11"/>
      <c r="N1053" s="11"/>
      <c r="O1053" s="11"/>
      <c r="P1053" s="11"/>
      <c r="Q1053" s="11"/>
      <c r="R1053" s="11"/>
      <c r="S1053" s="11"/>
      <c r="T1053" s="1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5:37" s="9" customFormat="1" ht="15" hidden="1"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2:37" s="9" customFormat="1" ht="15" hidden="1">
      <c r="B1055" s="9" t="s">
        <v>4</v>
      </c>
      <c r="D1055" s="9" t="s">
        <v>4</v>
      </c>
      <c r="E1055" s="11" t="s">
        <v>5</v>
      </c>
      <c r="F1055" s="11" t="s">
        <v>4</v>
      </c>
      <c r="G1055" s="11" t="s">
        <v>6</v>
      </c>
      <c r="H1055" s="11" t="s">
        <v>363</v>
      </c>
      <c r="I1055" s="11" t="s">
        <v>4</v>
      </c>
      <c r="J1055" s="11" t="s">
        <v>9</v>
      </c>
      <c r="K1055" s="11" t="s">
        <v>364</v>
      </c>
      <c r="L1055" s="11"/>
      <c r="M1055" s="11"/>
      <c r="N1055" s="11"/>
      <c r="O1055" s="11"/>
      <c r="P1055" s="11"/>
      <c r="Q1055" s="11"/>
      <c r="R1055" s="11"/>
      <c r="S1055" s="11"/>
      <c r="T1055" s="1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2:37" s="9" customFormat="1" ht="15" hidden="1">
      <c r="B1056" s="9" t="s">
        <v>367</v>
      </c>
      <c r="C1056" s="9">
        <f>DCOUNTA(A4:T1044,E4,B1055:B1056)</f>
        <v>0</v>
      </c>
      <c r="D1056" s="9" t="s">
        <v>367</v>
      </c>
      <c r="E1056" s="11">
        <f>DSUM(A4:T1044,F4,D1055:D1056)</f>
        <v>0</v>
      </c>
      <c r="F1056" s="11" t="s">
        <v>367</v>
      </c>
      <c r="G1056" s="11" t="s">
        <v>365</v>
      </c>
      <c r="H1056" s="11">
        <f>DCOUNTA(A4:T1044,G4,F1055:G1056)</f>
        <v>0</v>
      </c>
      <c r="I1056" s="11" t="s">
        <v>367</v>
      </c>
      <c r="J1056" s="11" t="s">
        <v>366</v>
      </c>
      <c r="K1056" s="11">
        <f>DCOUNTA(A4:T1044,J4,I1055:J1056)</f>
        <v>0</v>
      </c>
      <c r="L1056" s="11"/>
      <c r="M1056" s="11"/>
      <c r="N1056" s="11"/>
      <c r="O1056" s="11"/>
      <c r="P1056" s="11"/>
      <c r="Q1056" s="11"/>
      <c r="R1056" s="11"/>
      <c r="S1056" s="11"/>
      <c r="T1056" s="1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5:37" s="9" customFormat="1" ht="15" hidden="1"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2:37" s="9" customFormat="1" ht="15" hidden="1">
      <c r="B1058" s="9" t="s">
        <v>4</v>
      </c>
      <c r="D1058" s="9" t="s">
        <v>4</v>
      </c>
      <c r="E1058" s="11" t="s">
        <v>5</v>
      </c>
      <c r="F1058" s="11" t="s">
        <v>4</v>
      </c>
      <c r="G1058" s="11" t="s">
        <v>6</v>
      </c>
      <c r="H1058" s="11" t="s">
        <v>363</v>
      </c>
      <c r="I1058" s="11" t="s">
        <v>4</v>
      </c>
      <c r="J1058" s="11" t="s">
        <v>9</v>
      </c>
      <c r="K1058" s="11" t="s">
        <v>364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2:37" s="9" customFormat="1" ht="15" hidden="1">
      <c r="B1059" s="9" t="s">
        <v>39</v>
      </c>
      <c r="C1059" s="9">
        <f>DCOUNTA(C4:T1044,E4,B1058:B1059)</f>
        <v>2</v>
      </c>
      <c r="D1059" s="9" t="s">
        <v>39</v>
      </c>
      <c r="E1059" s="11">
        <f>DSUM(A4:T1044,F4,D1058:D1059)</f>
        <v>2.184</v>
      </c>
      <c r="F1059" s="11" t="s">
        <v>39</v>
      </c>
      <c r="G1059" s="11" t="s">
        <v>365</v>
      </c>
      <c r="H1059" s="11">
        <f>DCOUNTA(A4:T1044,G4,F1058:G1059)</f>
        <v>0</v>
      </c>
      <c r="I1059" s="11" t="s">
        <v>39</v>
      </c>
      <c r="J1059" s="11" t="s">
        <v>366</v>
      </c>
      <c r="K1059" s="11">
        <f>DCOUNTA(A4:T1044,J4,I1058:J1059)</f>
        <v>0</v>
      </c>
      <c r="L1059" s="11"/>
      <c r="M1059" s="11"/>
      <c r="N1059" s="11"/>
      <c r="O1059" s="11"/>
      <c r="P1059" s="11"/>
      <c r="Q1059" s="11"/>
      <c r="R1059" s="11"/>
      <c r="S1059" s="11"/>
      <c r="T1059" s="1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5:37" s="9" customFormat="1" ht="15" hidden="1"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5:37" s="9" customFormat="1" ht="15" hidden="1"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2:37" s="9" customFormat="1" ht="15" hidden="1">
      <c r="B1062" s="9" t="s">
        <v>4</v>
      </c>
      <c r="D1062" s="9" t="s">
        <v>4</v>
      </c>
      <c r="E1062" s="11" t="s">
        <v>5</v>
      </c>
      <c r="F1062" s="11" t="s">
        <v>4</v>
      </c>
      <c r="G1062" s="11" t="s">
        <v>6</v>
      </c>
      <c r="H1062" s="11" t="s">
        <v>363</v>
      </c>
      <c r="I1062" s="11" t="s">
        <v>4</v>
      </c>
      <c r="J1062" s="11" t="s">
        <v>9</v>
      </c>
      <c r="K1062" s="11" t="s">
        <v>364</v>
      </c>
      <c r="L1062" s="11"/>
      <c r="M1062" s="11"/>
      <c r="N1062" s="11"/>
      <c r="O1062" s="11"/>
      <c r="P1062" s="11"/>
      <c r="Q1062" s="11"/>
      <c r="R1062" s="11"/>
      <c r="S1062" s="11"/>
      <c r="T1062" s="1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2:37" s="9" customFormat="1" ht="15" hidden="1">
      <c r="B1063" s="9" t="s">
        <v>76</v>
      </c>
      <c r="C1063" s="9">
        <f>DCOUNTA(A4:T1044,E4,B1062:B1063)</f>
        <v>13</v>
      </c>
      <c r="D1063" s="9" t="s">
        <v>76</v>
      </c>
      <c r="E1063" s="11">
        <f>DSUM(A4:T1044,F4,D1062:D1063)</f>
        <v>95.574</v>
      </c>
      <c r="F1063" s="11" t="s">
        <v>76</v>
      </c>
      <c r="G1063" s="11" t="s">
        <v>365</v>
      </c>
      <c r="H1063" s="11">
        <f>DCOUNTA(A4:T1044,G4,F1062:G1063)</f>
        <v>5</v>
      </c>
      <c r="I1063" s="11" t="s">
        <v>76</v>
      </c>
      <c r="J1063" s="11" t="s">
        <v>366</v>
      </c>
      <c r="K1063" s="11">
        <f>DCOUNTA(A4:T1044,J4,I1062:J1063)</f>
        <v>2</v>
      </c>
      <c r="L1063" s="11"/>
      <c r="M1063" s="11"/>
      <c r="N1063" s="11"/>
      <c r="O1063" s="11"/>
      <c r="P1063" s="11"/>
      <c r="Q1063" s="11"/>
      <c r="R1063" s="11"/>
      <c r="S1063" s="11"/>
      <c r="T1063" s="1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5:37" s="9" customFormat="1" ht="15" hidden="1"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2:37" s="9" customFormat="1" ht="15" hidden="1">
      <c r="B1065" s="9" t="s">
        <v>4</v>
      </c>
      <c r="D1065" s="9" t="s">
        <v>4</v>
      </c>
      <c r="E1065" s="11" t="s">
        <v>5</v>
      </c>
      <c r="F1065" s="11" t="s">
        <v>4</v>
      </c>
      <c r="G1065" s="11" t="s">
        <v>6</v>
      </c>
      <c r="H1065" s="11" t="s">
        <v>363</v>
      </c>
      <c r="I1065" s="11" t="s">
        <v>4</v>
      </c>
      <c r="J1065" s="11" t="s">
        <v>9</v>
      </c>
      <c r="K1065" s="11" t="s">
        <v>364</v>
      </c>
      <c r="L1065" s="11"/>
      <c r="M1065" s="11"/>
      <c r="N1065" s="11"/>
      <c r="O1065" s="11"/>
      <c r="P1065" s="11"/>
      <c r="Q1065" s="11"/>
      <c r="R1065" s="11"/>
      <c r="S1065" s="11"/>
      <c r="T1065" s="1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2:37" s="9" customFormat="1" ht="15" hidden="1">
      <c r="B1066" s="9" t="s">
        <v>127</v>
      </c>
      <c r="C1066" s="9">
        <f>DCOUNTA(B4:T1044,B1065,B1065:B1066)</f>
        <v>2</v>
      </c>
      <c r="D1066" s="9" t="s">
        <v>127</v>
      </c>
      <c r="E1066" s="11">
        <f>DSUM(A4:T1044,F4,D1065:D1066)</f>
        <v>12.317</v>
      </c>
      <c r="F1066" s="11" t="s">
        <v>127</v>
      </c>
      <c r="G1066" s="11" t="s">
        <v>365</v>
      </c>
      <c r="H1066" s="11">
        <f>DCOUNTA(A4:T1044,G4,F1065:G1066)</f>
        <v>1</v>
      </c>
      <c r="I1066" s="11" t="s">
        <v>127</v>
      </c>
      <c r="J1066" s="11" t="s">
        <v>366</v>
      </c>
      <c r="K1066" s="11">
        <f>DCOUNTA(A4:T1044,J4,I1065:J1066)</f>
        <v>1</v>
      </c>
      <c r="L1066" s="11"/>
      <c r="M1066" s="11"/>
      <c r="N1066" s="11"/>
      <c r="O1066" s="11"/>
      <c r="P1066" s="11"/>
      <c r="Q1066" s="11"/>
      <c r="R1066" s="11"/>
      <c r="S1066" s="11"/>
      <c r="T1066" s="1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5:37" s="9" customFormat="1" ht="15"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3:37" s="9" customFormat="1" ht="15.75">
      <c r="C1068" s="12" t="s">
        <v>368</v>
      </c>
      <c r="D1068" s="12" t="s">
        <v>369</v>
      </c>
      <c r="E1068" s="12" t="s">
        <v>370</v>
      </c>
      <c r="F1068" s="12" t="s">
        <v>371</v>
      </c>
      <c r="G1068" s="12" t="s">
        <v>372</v>
      </c>
      <c r="H1068" s="11"/>
      <c r="I1068" s="11"/>
      <c r="J1068" s="11"/>
      <c r="K1068" s="11"/>
      <c r="L1068" s="11"/>
      <c r="M1068" s="11"/>
      <c r="N1068" s="11"/>
      <c r="O1068" s="13"/>
      <c r="P1068" s="11"/>
      <c r="Q1068" s="11"/>
      <c r="R1068" s="11"/>
      <c r="S1068" s="11"/>
      <c r="T1068" s="1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3:37" s="9" customFormat="1" ht="15.75">
      <c r="C1069" s="14">
        <f>C1050</f>
        <v>30</v>
      </c>
      <c r="D1069" s="15" t="s">
        <v>373</v>
      </c>
      <c r="E1069" s="15">
        <f>E1050</f>
        <v>261.494</v>
      </c>
      <c r="F1069" s="14">
        <f>H1050</f>
        <v>18</v>
      </c>
      <c r="G1069" s="14">
        <f>K1050</f>
        <v>11</v>
      </c>
      <c r="H1069" s="11"/>
      <c r="I1069" s="11"/>
      <c r="J1069" s="11"/>
      <c r="K1069" s="11"/>
      <c r="L1069" s="11"/>
      <c r="M1069" s="11"/>
      <c r="N1069" s="11"/>
      <c r="O1069" s="13"/>
      <c r="P1069" s="11"/>
      <c r="Q1069" s="11"/>
      <c r="R1069" s="11"/>
      <c r="S1069" s="11"/>
      <c r="T1069" s="1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3:37" s="9" customFormat="1" ht="15.75">
      <c r="C1070" s="14">
        <f>C1053</f>
        <v>10</v>
      </c>
      <c r="D1070" s="15" t="s">
        <v>374</v>
      </c>
      <c r="E1070" s="15">
        <f>E1053</f>
        <v>66.58500000000001</v>
      </c>
      <c r="F1070" s="14">
        <f>H1053</f>
        <v>5</v>
      </c>
      <c r="G1070" s="14">
        <f>K1053</f>
        <v>3</v>
      </c>
      <c r="H1070" s="11"/>
      <c r="I1070" s="11"/>
      <c r="J1070" s="11"/>
      <c r="K1070" s="11"/>
      <c r="L1070" s="11"/>
      <c r="M1070" s="11"/>
      <c r="N1070" s="11"/>
      <c r="O1070" s="13"/>
      <c r="P1070" s="11"/>
      <c r="Q1070" s="11"/>
      <c r="R1070" s="11"/>
      <c r="S1070" s="11"/>
      <c r="T1070" s="1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3:37" s="9" customFormat="1" ht="15.75">
      <c r="C1071" s="14">
        <f>C1056</f>
        <v>0</v>
      </c>
      <c r="D1071" s="15" t="s">
        <v>375</v>
      </c>
      <c r="E1071" s="15">
        <f>E1056</f>
        <v>0</v>
      </c>
      <c r="F1071" s="14">
        <f>H1056</f>
        <v>0</v>
      </c>
      <c r="G1071" s="14">
        <f>K1056</f>
        <v>0</v>
      </c>
      <c r="H1071" s="11"/>
      <c r="I1071" s="11"/>
      <c r="J1071" s="11"/>
      <c r="K1071" s="11"/>
      <c r="L1071" s="11"/>
      <c r="M1071" s="11"/>
      <c r="N1071" s="11"/>
      <c r="O1071" s="13"/>
      <c r="P1071" s="11"/>
      <c r="Q1071" s="11"/>
      <c r="R1071" s="11"/>
      <c r="S1071" s="11"/>
      <c r="T1071" s="1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3:37" s="9" customFormat="1" ht="15.75">
      <c r="C1072" s="14">
        <f>C1059</f>
        <v>2</v>
      </c>
      <c r="D1072" s="15" t="s">
        <v>376</v>
      </c>
      <c r="E1072" s="15">
        <f>E1059</f>
        <v>2.184</v>
      </c>
      <c r="F1072" s="14">
        <f>H1059</f>
        <v>0</v>
      </c>
      <c r="G1072" s="14">
        <f>K1059</f>
        <v>0</v>
      </c>
      <c r="H1072" s="11"/>
      <c r="I1072" s="11"/>
      <c r="J1072" s="11"/>
      <c r="K1072" s="11"/>
      <c r="L1072" s="11"/>
      <c r="M1072" s="11"/>
      <c r="N1072" s="11"/>
      <c r="O1072" s="13"/>
      <c r="P1072" s="11"/>
      <c r="Q1072" s="11"/>
      <c r="R1072" s="11"/>
      <c r="S1072" s="11"/>
      <c r="T1072" s="1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3:37" s="9" customFormat="1" ht="15.75">
      <c r="C1073" s="14">
        <f>C1063</f>
        <v>13</v>
      </c>
      <c r="D1073" s="15" t="s">
        <v>76</v>
      </c>
      <c r="E1073" s="15">
        <f>E1063</f>
        <v>95.574</v>
      </c>
      <c r="F1073" s="14">
        <f>H1063</f>
        <v>5</v>
      </c>
      <c r="G1073" s="14">
        <f>K1063</f>
        <v>2</v>
      </c>
      <c r="H1073" s="11"/>
      <c r="I1073" s="11"/>
      <c r="J1073" s="11"/>
      <c r="K1073" s="11"/>
      <c r="L1073" s="11"/>
      <c r="M1073" s="11"/>
      <c r="N1073" s="11"/>
      <c r="O1073" s="13"/>
      <c r="P1073" s="11"/>
      <c r="Q1073" s="11"/>
      <c r="R1073" s="11"/>
      <c r="S1073" s="11"/>
      <c r="T1073" s="1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3:37" s="9" customFormat="1" ht="15.75">
      <c r="C1074" s="14">
        <f>C1066</f>
        <v>2</v>
      </c>
      <c r="D1074" s="15" t="s">
        <v>377</v>
      </c>
      <c r="E1074" s="15">
        <f>E1066</f>
        <v>12.317</v>
      </c>
      <c r="F1074" s="14">
        <f>H1066</f>
        <v>1</v>
      </c>
      <c r="G1074" s="14">
        <f>K1066</f>
        <v>1</v>
      </c>
      <c r="H1074" s="11"/>
      <c r="I1074" s="11"/>
      <c r="J1074" s="11"/>
      <c r="K1074" s="11"/>
      <c r="L1074" s="11"/>
      <c r="M1074" s="11"/>
      <c r="N1074" s="11"/>
      <c r="O1074" s="13"/>
      <c r="P1074" s="11"/>
      <c r="Q1074" s="11"/>
      <c r="R1074" s="11"/>
      <c r="S1074" s="11"/>
      <c r="T1074" s="1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3:37" s="9" customFormat="1" ht="15.75">
      <c r="C1075" s="16"/>
      <c r="D1075" s="12" t="s">
        <v>378</v>
      </c>
      <c r="E1075" s="12">
        <f>E1069</f>
        <v>261.494</v>
      </c>
      <c r="F1075" s="16"/>
      <c r="G1075" s="11"/>
      <c r="H1075" s="11"/>
      <c r="I1075" s="11"/>
      <c r="J1075" s="11"/>
      <c r="K1075" s="11"/>
      <c r="L1075" s="11"/>
      <c r="M1075" s="11"/>
      <c r="N1075" s="11"/>
      <c r="O1075" s="13"/>
      <c r="P1075" s="11"/>
      <c r="Q1075" s="11"/>
      <c r="R1075" s="11"/>
      <c r="S1075" s="11"/>
      <c r="T1075" s="1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3:37" s="9" customFormat="1" ht="15.75">
      <c r="C1076" s="16"/>
      <c r="D1076" s="12" t="s">
        <v>379</v>
      </c>
      <c r="E1076" s="12">
        <f>E1069+E1070+E1071+E1072+E1073+E1074</f>
        <v>438.1540000000001</v>
      </c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5:20" s="1" customFormat="1" ht="12.75" customHeigh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37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8"/>
      <c r="V2286" s="8"/>
      <c r="W2286" s="8"/>
      <c r="X2286" s="8"/>
      <c r="Y2286" s="8"/>
      <c r="Z2286" s="8"/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</row>
    <row r="2287" spans="5:37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8"/>
      <c r="V2287" s="8"/>
      <c r="W2287" s="8"/>
      <c r="X2287" s="8"/>
      <c r="Y2287" s="8"/>
      <c r="Z2287" s="8"/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</row>
    <row r="2288" spans="5:37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8"/>
      <c r="V2288" s="8"/>
      <c r="W2288" s="8"/>
      <c r="X2288" s="8"/>
      <c r="Y2288" s="8"/>
      <c r="Z2288" s="8"/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</row>
    <row r="2289" spans="5:37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8"/>
      <c r="V2289" s="8"/>
      <c r="W2289" s="8"/>
      <c r="X2289" s="8"/>
      <c r="Y2289" s="8"/>
      <c r="Z2289" s="8"/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</row>
    <row r="2290" spans="5:37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8"/>
      <c r="V2290" s="8"/>
      <c r="W2290" s="8"/>
      <c r="X2290" s="8"/>
      <c r="Y2290" s="8"/>
      <c r="Z2290" s="8"/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</row>
    <row r="2291" spans="5:37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8"/>
      <c r="V2291" s="8"/>
      <c r="W2291" s="8"/>
      <c r="X2291" s="8"/>
      <c r="Y2291" s="8"/>
      <c r="Z2291" s="8"/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</row>
    <row r="2292" spans="5:37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8"/>
      <c r="V2292" s="8"/>
      <c r="W2292" s="8"/>
      <c r="X2292" s="8"/>
      <c r="Y2292" s="8"/>
      <c r="Z2292" s="8"/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</row>
    <row r="2293" spans="5:37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8"/>
      <c r="V2293" s="8"/>
      <c r="W2293" s="8"/>
      <c r="X2293" s="8"/>
      <c r="Y2293" s="8"/>
      <c r="Z2293" s="8"/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</row>
    <row r="2294" spans="5:37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8"/>
      <c r="V2294" s="8"/>
      <c r="W2294" s="8"/>
      <c r="X2294" s="8"/>
      <c r="Y2294" s="8"/>
      <c r="Z2294" s="8"/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</row>
    <row r="2295" spans="5:37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8"/>
      <c r="V2295" s="8"/>
      <c r="W2295" s="8"/>
      <c r="X2295" s="8"/>
      <c r="Y2295" s="8"/>
      <c r="Z2295" s="8"/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</row>
    <row r="2296" spans="5:37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8"/>
      <c r="V2296" s="8"/>
      <c r="W2296" s="8"/>
      <c r="X2296" s="8"/>
      <c r="Y2296" s="8"/>
      <c r="Z2296" s="8"/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</row>
    <row r="2297" spans="5:37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8"/>
      <c r="V2297" s="8"/>
      <c r="W2297" s="8"/>
      <c r="X2297" s="8"/>
      <c r="Y2297" s="8"/>
      <c r="Z2297" s="8"/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</row>
    <row r="2298" spans="5:37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8"/>
      <c r="V2298" s="8"/>
      <c r="W2298" s="8"/>
      <c r="X2298" s="8"/>
      <c r="Y2298" s="8"/>
      <c r="Z2298" s="8"/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</row>
    <row r="2299" spans="5:37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8"/>
      <c r="V2299" s="8"/>
      <c r="W2299" s="8"/>
      <c r="X2299" s="8"/>
      <c r="Y2299" s="8"/>
      <c r="Z2299" s="8"/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</row>
    <row r="2300" spans="5:37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8"/>
      <c r="V2300" s="8"/>
      <c r="W2300" s="8"/>
      <c r="X2300" s="8"/>
      <c r="Y2300" s="8"/>
      <c r="Z2300" s="8"/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</row>
    <row r="2301" spans="5:37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8"/>
      <c r="V2301" s="8"/>
      <c r="W2301" s="8"/>
      <c r="X2301" s="8"/>
      <c r="Y2301" s="8"/>
      <c r="Z2301" s="8"/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</row>
    <row r="2302" spans="5:37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8"/>
      <c r="V2302" s="8"/>
      <c r="W2302" s="8"/>
      <c r="X2302" s="8"/>
      <c r="Y2302" s="8"/>
      <c r="Z2302" s="8"/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</row>
    <row r="2303" spans="5:37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8"/>
      <c r="V2303" s="8"/>
      <c r="W2303" s="8"/>
      <c r="X2303" s="8"/>
      <c r="Y2303" s="8"/>
      <c r="Z2303" s="8"/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</row>
    <row r="2304" spans="5:37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8"/>
      <c r="V2304" s="8"/>
      <c r="W2304" s="8"/>
      <c r="X2304" s="8"/>
      <c r="Y2304" s="8"/>
      <c r="Z2304" s="8"/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</row>
    <row r="2305" spans="5:37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8"/>
      <c r="V2305" s="8"/>
      <c r="W2305" s="8"/>
      <c r="X2305" s="8"/>
      <c r="Y2305" s="8"/>
      <c r="Z2305" s="8"/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</row>
    <row r="2306" spans="5:37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8"/>
      <c r="V2306" s="8"/>
      <c r="W2306" s="8"/>
      <c r="X2306" s="8"/>
      <c r="Y2306" s="8"/>
      <c r="Z2306" s="8"/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</row>
    <row r="2307" spans="5:37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8"/>
      <c r="V2307" s="8"/>
      <c r="W2307" s="8"/>
      <c r="X2307" s="8"/>
      <c r="Y2307" s="8"/>
      <c r="Z2307" s="8"/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</row>
    <row r="2308" spans="5:37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8"/>
      <c r="V2308" s="8"/>
      <c r="W2308" s="8"/>
      <c r="X2308" s="8"/>
      <c r="Y2308" s="8"/>
      <c r="Z2308" s="8"/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</row>
    <row r="2309" spans="5:37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8"/>
      <c r="V2309" s="8"/>
      <c r="W2309" s="8"/>
      <c r="X2309" s="8"/>
      <c r="Y2309" s="8"/>
      <c r="Z2309" s="8"/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</row>
    <row r="2310" spans="5:37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8"/>
      <c r="V2310" s="8"/>
      <c r="W2310" s="8"/>
      <c r="X2310" s="8"/>
      <c r="Y2310" s="8"/>
      <c r="Z2310" s="8"/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</row>
    <row r="2311" spans="5:37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8"/>
      <c r="V2311" s="8"/>
      <c r="W2311" s="8"/>
      <c r="X2311" s="8"/>
      <c r="Y2311" s="8"/>
      <c r="Z2311" s="8"/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</row>
    <row r="2312" spans="5:37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8"/>
      <c r="V2312" s="8"/>
      <c r="W2312" s="8"/>
      <c r="X2312" s="8"/>
      <c r="Y2312" s="8"/>
      <c r="Z2312" s="8"/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</row>
    <row r="2313" spans="5:37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8"/>
      <c r="V2313" s="8"/>
      <c r="W2313" s="8"/>
      <c r="X2313" s="8"/>
      <c r="Y2313" s="8"/>
      <c r="Z2313" s="8"/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</row>
    <row r="2314" spans="5:37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8"/>
      <c r="V2314" s="8"/>
      <c r="W2314" s="8"/>
      <c r="X2314" s="8"/>
      <c r="Y2314" s="8"/>
      <c r="Z2314" s="8"/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</row>
    <row r="2315" spans="5:37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8"/>
      <c r="V2315" s="8"/>
      <c r="W2315" s="8"/>
      <c r="X2315" s="8"/>
      <c r="Y2315" s="8"/>
      <c r="Z2315" s="8"/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</row>
    <row r="2316" spans="5:37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8"/>
      <c r="V2316" s="8"/>
      <c r="W2316" s="8"/>
      <c r="X2316" s="8"/>
      <c r="Y2316" s="8"/>
      <c r="Z2316" s="8"/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</row>
    <row r="2317" spans="5:37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8"/>
      <c r="V2317" s="8"/>
      <c r="W2317" s="8"/>
      <c r="X2317" s="8"/>
      <c r="Y2317" s="8"/>
      <c r="Z2317" s="8"/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</row>
    <row r="2318" spans="5:37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8"/>
      <c r="V2318" s="8"/>
      <c r="W2318" s="8"/>
      <c r="X2318" s="8"/>
      <c r="Y2318" s="8"/>
      <c r="Z2318" s="8"/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</row>
    <row r="2319" spans="5:37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8"/>
      <c r="V2319" s="8"/>
      <c r="W2319" s="8"/>
      <c r="X2319" s="8"/>
      <c r="Y2319" s="8"/>
      <c r="Z2319" s="8"/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</row>
    <row r="2320" spans="5:37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8"/>
      <c r="V2320" s="8"/>
      <c r="W2320" s="8"/>
      <c r="X2320" s="8"/>
      <c r="Y2320" s="8"/>
      <c r="Z2320" s="8"/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</row>
    <row r="2321" spans="5:37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8"/>
      <c r="V2321" s="8"/>
      <c r="W2321" s="8"/>
      <c r="X2321" s="8"/>
      <c r="Y2321" s="8"/>
      <c r="Z2321" s="8"/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</row>
    <row r="2322" spans="5:37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8"/>
      <c r="V2322" s="8"/>
      <c r="W2322" s="8"/>
      <c r="X2322" s="8"/>
      <c r="Y2322" s="8"/>
      <c r="Z2322" s="8"/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</row>
    <row r="2323" spans="5:37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8"/>
      <c r="V2323" s="8"/>
      <c r="W2323" s="8"/>
      <c r="X2323" s="8"/>
      <c r="Y2323" s="8"/>
      <c r="Z2323" s="8"/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</row>
    <row r="2324" spans="5:37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8"/>
      <c r="V2324" s="8"/>
      <c r="W2324" s="8"/>
      <c r="X2324" s="8"/>
      <c r="Y2324" s="8"/>
      <c r="Z2324" s="8"/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</row>
    <row r="2325" spans="5:37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8"/>
      <c r="V2325" s="8"/>
      <c r="W2325" s="8"/>
      <c r="X2325" s="8"/>
      <c r="Y2325" s="8"/>
      <c r="Z2325" s="8"/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</row>
    <row r="2326" spans="5:37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8"/>
      <c r="V2326" s="8"/>
      <c r="W2326" s="8"/>
      <c r="X2326" s="8"/>
      <c r="Y2326" s="8"/>
      <c r="Z2326" s="8"/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</row>
    <row r="2327" spans="5:37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8"/>
      <c r="V2327" s="8"/>
      <c r="W2327" s="8"/>
      <c r="X2327" s="8"/>
      <c r="Y2327" s="8"/>
      <c r="Z2327" s="8"/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</row>
    <row r="2328" spans="5:37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8"/>
      <c r="V2328" s="8"/>
      <c r="W2328" s="8"/>
      <c r="X2328" s="8"/>
      <c r="Y2328" s="8"/>
      <c r="Z2328" s="8"/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</row>
    <row r="2329" spans="5:37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8"/>
      <c r="V2329" s="8"/>
      <c r="W2329" s="8"/>
      <c r="X2329" s="8"/>
      <c r="Y2329" s="8"/>
      <c r="Z2329" s="8"/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</row>
    <row r="2330" spans="5:37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8"/>
      <c r="V2330" s="8"/>
      <c r="W2330" s="8"/>
      <c r="X2330" s="8"/>
      <c r="Y2330" s="8"/>
      <c r="Z2330" s="8"/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</row>
    <row r="2331" spans="5:37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8"/>
      <c r="V2331" s="8"/>
      <c r="W2331" s="8"/>
      <c r="X2331" s="8"/>
      <c r="Y2331" s="8"/>
      <c r="Z2331" s="8"/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</row>
    <row r="2332" spans="5:37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8"/>
      <c r="V2332" s="8"/>
      <c r="W2332" s="8"/>
      <c r="X2332" s="8"/>
      <c r="Y2332" s="8"/>
      <c r="Z2332" s="8"/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</row>
    <row r="2333" spans="5:37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8"/>
      <c r="V2333" s="8"/>
      <c r="W2333" s="8"/>
      <c r="X2333" s="8"/>
      <c r="Y2333" s="8"/>
      <c r="Z2333" s="8"/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</row>
    <row r="2334" spans="5:37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8"/>
      <c r="V2334" s="8"/>
      <c r="W2334" s="8"/>
      <c r="X2334" s="8"/>
      <c r="Y2334" s="8"/>
      <c r="Z2334" s="8"/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</row>
    <row r="2335" spans="5:37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8"/>
      <c r="V2335" s="8"/>
      <c r="W2335" s="8"/>
      <c r="X2335" s="8"/>
      <c r="Y2335" s="8"/>
      <c r="Z2335" s="8"/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</row>
    <row r="2336" spans="5:37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8"/>
      <c r="V2336" s="8"/>
      <c r="W2336" s="8"/>
      <c r="X2336" s="8"/>
      <c r="Y2336" s="8"/>
      <c r="Z2336" s="8"/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</row>
    <row r="2337" spans="5:37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8"/>
      <c r="V2337" s="8"/>
      <c r="W2337" s="8"/>
      <c r="X2337" s="8"/>
      <c r="Y2337" s="8"/>
      <c r="Z2337" s="8"/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</row>
    <row r="2338" spans="5:37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8"/>
      <c r="V2338" s="8"/>
      <c r="W2338" s="8"/>
      <c r="X2338" s="8"/>
      <c r="Y2338" s="8"/>
      <c r="Z2338" s="8"/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</row>
    <row r="2339" spans="5:37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8"/>
      <c r="V2339" s="8"/>
      <c r="W2339" s="8"/>
      <c r="X2339" s="8"/>
      <c r="Y2339" s="8"/>
      <c r="Z2339" s="8"/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</row>
    <row r="2340" spans="5:37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8"/>
      <c r="V2340" s="8"/>
      <c r="W2340" s="8"/>
      <c r="X2340" s="8"/>
      <c r="Y2340" s="8"/>
      <c r="Z2340" s="8"/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</row>
    <row r="2341" spans="5:37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8"/>
      <c r="V2341" s="8"/>
      <c r="W2341" s="8"/>
      <c r="X2341" s="8"/>
      <c r="Y2341" s="8"/>
      <c r="Z2341" s="8"/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</row>
    <row r="2342" spans="5:37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8"/>
      <c r="V2342" s="8"/>
      <c r="W2342" s="8"/>
      <c r="X2342" s="8"/>
      <c r="Y2342" s="8"/>
      <c r="Z2342" s="8"/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2022-04-28T13:24:52Z</dcterms:created>
  <dcterms:modified xsi:type="dcterms:W3CDTF">2022-04-28T13:25:10Z</dcterms:modified>
  <cp:category/>
  <cp:version/>
  <cp:contentType/>
  <cp:contentStatus/>
</cp:coreProperties>
</file>